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20" windowHeight="7140" activeTab="0"/>
  </bookViews>
  <sheets>
    <sheet name="グラフ" sheetId="1" r:id="rId1"/>
    <sheet name="Sheet2" sheetId="2" r:id="rId2"/>
    <sheet name="Sheet3" sheetId="3" r:id="rId3"/>
  </sheets>
  <definedNames/>
  <calcPr fullCalcOnLoad="1"/>
</workbook>
</file>

<file path=xl/sharedStrings.xml><?xml version="1.0" encoding="utf-8"?>
<sst xmlns="http://schemas.openxmlformats.org/spreadsheetml/2006/main" count="1240" uniqueCount="536">
  <si>
    <t>①</t>
  </si>
  <si>
    <t>②</t>
  </si>
  <si>
    <t>②</t>
  </si>
  <si>
    <t>①-㋑</t>
  </si>
  <si>
    <t>①-㋑</t>
  </si>
  <si>
    <t>個室ユニット型施設（一部ユニット体制）</t>
  </si>
  <si>
    <t>個室ユニット型施設（完全ユニット体制）</t>
  </si>
  <si>
    <t>②-㋐</t>
  </si>
  <si>
    <t>②-㋑</t>
  </si>
  <si>
    <t>②-㋑</t>
  </si>
  <si>
    <t>②-㋒</t>
  </si>
  <si>
    <t>従来型施設（ユニットケアに取り組んでいる）</t>
  </si>
  <si>
    <t>従来型施設（これから取り組む）</t>
  </si>
  <si>
    <t>従来型施設（未定）</t>
  </si>
  <si>
    <t>1.施設の形態とケア体制はなんですか？</t>
  </si>
  <si>
    <t>2.あなたの職種は何ですか？</t>
  </si>
  <si>
    <t>①</t>
  </si>
  <si>
    <t>介護職員</t>
  </si>
  <si>
    <t>看護職員</t>
  </si>
  <si>
    <t>③</t>
  </si>
  <si>
    <t>③</t>
  </si>
  <si>
    <t>生活相談員</t>
  </si>
  <si>
    <t>④</t>
  </si>
  <si>
    <t>管理栄養士</t>
  </si>
  <si>
    <t>⑤</t>
  </si>
  <si>
    <t>事務職員</t>
  </si>
  <si>
    <t>ケアマネージャー</t>
  </si>
  <si>
    <t>⑥</t>
  </si>
  <si>
    <t>⑦</t>
  </si>
  <si>
    <t>⑦</t>
  </si>
  <si>
    <t>その他（兼務等）</t>
  </si>
  <si>
    <t>3.研修内容はいかがでしたか？</t>
  </si>
  <si>
    <t>午前</t>
  </si>
  <si>
    <t>午後</t>
  </si>
  <si>
    <t>講義</t>
  </si>
  <si>
    <t>グル―プワーク</t>
  </si>
  <si>
    <t>1.施設の形態とケアの体制はなんですか？</t>
  </si>
  <si>
    <t>2.あなたの職種はなんですか？</t>
  </si>
  <si>
    <t>4.今後の研修で取り上げてもらいたい内容やテーマ、ご意見をお聞かせ下さい</t>
  </si>
  <si>
    <t>①</t>
  </si>
  <si>
    <t>②</t>
  </si>
  <si>
    <t>③</t>
  </si>
  <si>
    <t>とても有意義であった</t>
  </si>
  <si>
    <t>有意義であった</t>
  </si>
  <si>
    <t>あまり有意義ではなかった</t>
  </si>
  <si>
    <t>有意義ではなかった</t>
  </si>
  <si>
    <t>普段は自設内の職員同士でしか共有できない事が他の施設の職員の方々と意見を出し合い話し合う事で自身の業務や心がけの参考になりました。</t>
  </si>
  <si>
    <t>職員の心のケアの仕方など</t>
  </si>
  <si>
    <t>実際に取り組んでいるよいことは取り入れられるか分かりませんが、努力していきたいと思いました。</t>
  </si>
  <si>
    <t>このような機会はなかなかないので、他の施設の方の悩みや実践していることを等を聞けてよかったです。</t>
  </si>
  <si>
    <t>普段ケアをしながら思ていたことが多かった。その人の幸せはその人にしか分からない、だからこそ何を求めているのかを考えるのが仕事であること、当たり前の事を当たり前に感じる事の大切さを改めて感じた。</t>
  </si>
  <si>
    <t>最後のグループワークのようなフリートークの時間他の施設を実際に見に行く研修</t>
  </si>
  <si>
    <t>管理栄養士兼事務職員</t>
  </si>
  <si>
    <t>科学的根拠　＋　非科学的なことが必要だと感じました。</t>
  </si>
  <si>
    <t>事例が分かり易くてよかった。</t>
  </si>
  <si>
    <t>詳細が確認できて、理想と現実のギャップが理解できた。</t>
  </si>
  <si>
    <t>未回答</t>
  </si>
  <si>
    <t>ケアマネージャー兼ユニットリーダー</t>
  </si>
  <si>
    <t>新人もしくは実習生からの質問に対し「自分も分からないから一緒に考えよう」との返答をされたとの事だがその後どうなったのか聞かせて頂きたかった。</t>
  </si>
  <si>
    <t>もう少し時間を頂きたいぐらい参考になりました。</t>
  </si>
  <si>
    <t>失敗からのご意見。また、実践事例を報告下さった施設の管理職ではない、1～2年目のスタッフさんの現況等を聞いてみたい。</t>
  </si>
  <si>
    <t>「幸せ」とは何かに人によって違うので、これが幸せだということを決めつけていろいろ言う、当たり前のことを再確認できました。</t>
  </si>
  <si>
    <t>個別対応し、個人の意向に沿ったケアができているのが、すごいなと思いました。</t>
  </si>
  <si>
    <t>他施設の今の現状を聞くことができた。新人教育が施設によって違うことが分かり、今後新人教育するうえで参考になりました。</t>
  </si>
  <si>
    <t>自分達でテーマを決め、自由に話せた事で、普段他法人・他施設の方とのこういった場が少ない為、とても貴重な時間だった。
自分のユニットのケアや体制と比べ、まだまだだと感じるとともに、更によいケアがしたいと思った。</t>
  </si>
  <si>
    <t>他施設も苦労されている事がよく分かり良かった。
ユニットケアの難しさを更に感じました。</t>
  </si>
  <si>
    <t>事例③について、介護と看護そしてご家族との連携について利用者様が何を求めているのか？
その実現について全てにおいて連携が大切にな事と涙が出そうになりました。</t>
  </si>
  <si>
    <t>以前従来型の特養に勤めていたので、従来型からユニットケアの移行の過程は興味深かった。
確かに当時も事例①のように職員の思いから少しずつ変わっていったように思う。
事例③の入所後においてもそこに住んでいるという安心感を提供する事にとても共感した。</t>
  </si>
  <si>
    <t>正直何が人が人を幸せにすることなのかがはっきりと分からず、理想論ばかりを感じました。
ケアする側は皆同じ様な事を想い、感じていると思いますが、理想では施設は不要になってしまうし、親族は黙っていないと思いました。</t>
  </si>
  <si>
    <t>入居者の方にとってどうホームで過ごせることが幸せなのか、そのお手伝いをどうしていくべきか改めて考えてみようと思いました。入居者一人ひとりについてスタッフ全員で話し合い、日々の生活に寄り添えるケアを目指したいと思います。
それを実践しようと思えるきっかけを頂きました。</t>
  </si>
  <si>
    <t>従来型の経験しかない職員、介護経験しかない職員など様々な人材が集まりチームとしてケアに当たっていくには、ユニットケアの意味意義、また自施設ではどのようなケアを実現させていくのかという明確な方針を共有が重要であると思いました。</t>
  </si>
  <si>
    <t>ユニットケアに携わる中で、施設は違えど抱えている悩みや問題は共通しているところがあり、良い方向に向けて進んでいくためのヒントとして得ることができ、勉強になった。</t>
  </si>
  <si>
    <t>未回答</t>
  </si>
  <si>
    <t>生活相談員兼ケアマネージャー</t>
  </si>
  <si>
    <t>個人の思いが強すぎて結果が不明</t>
  </si>
  <si>
    <t>④</t>
  </si>
  <si>
    <t>実際に近い事例もあり理解はできた</t>
  </si>
  <si>
    <t>普段皆が思っていることが、質問形式で話せたのはよかったが、話がまとまらない。
別に話がまとまらなければフリートークでいいのではないか？</t>
  </si>
  <si>
    <t>かつて同じ思いで介護をしたことがあります。環境を改善する事でその人の幸せを考えながらケアをすることはできると考える。</t>
  </si>
  <si>
    <t>実践事例
①②③</t>
  </si>
  <si>
    <t>各職種を入れ垣根を取り除いた事を伺い、大変だったがよいケアにつなげた事は自施設でも取り入れたいと思います。</t>
  </si>
  <si>
    <t>ユニットケアの実践的・具体的な事例を聞きたいと思います。</t>
  </si>
  <si>
    <t>事例③について、看護・介護の垣根をとって連携できている。どのようにそうなったか？</t>
  </si>
  <si>
    <t>自分だったらと置き換えて考えることの大切さ。慣れず質問を抱く大切さを再確認できた。
確かに手段が目的になってしまっている。
手段が介護者にとってやらなければならない義務になってしまっている点は多々あると感じた。すべてに頷く事は出来ないが、一理あると思った。</t>
  </si>
  <si>
    <t>他のスタッフの理解と協力、気持ちの切り替えが必要不可欠で、また、伝えるのは難しいと思った。
この講義を参考にしていく。</t>
  </si>
  <si>
    <t xml:space="preserve">他の施設では外出やユニット費などどうしているのかなど聞けてよかった。
24Ｈシートについても悩んでいたので参考にする話もあり良かった。
</t>
  </si>
  <si>
    <t>人としてあるべき事を教えてもらったと思います。</t>
  </si>
  <si>
    <t>自分の施設との違いはあるので難しいですが、入居者のよりよい生活は一緒なので頑張ろうと思う。</t>
  </si>
  <si>
    <t>色々な施設の現状があるなと思う感じです。</t>
  </si>
  <si>
    <t>①-㋐</t>
  </si>
  <si>
    <t>食べたくない入居者に対して無理して食べさせなくてもよいのだということが間違っていなかったことが分かって良かったです。</t>
  </si>
  <si>
    <t>医務室との一体感は良いと思い、お互いのコミュニケーションが取れて良いと思いました。</t>
  </si>
  <si>
    <t>他施設の方と話ができ、どこの施設の方も看護と介護の関係があまり良くないので、歩み寄っていくべきかと再認識させられました。</t>
  </si>
  <si>
    <t>座学を短くしもっと沢山グループワークの時間が増えればよいと思いました。</t>
  </si>
  <si>
    <t>日常の介護において自分の考え思う事を共有出来た。
他職種以外の方の意見を聞かせて頂き参考になった。</t>
  </si>
  <si>
    <t>成功事例を聞けたこと。</t>
  </si>
  <si>
    <t>皆様向上心があり、意見・問題点を他施設の方に聞いていた。自分の参考にします。</t>
  </si>
  <si>
    <t>施設研修。
自分の目・身体で他施設のユニットケアを見てみたい。</t>
  </si>
  <si>
    <t>化学的根拠が必要だけれど、それ以外のところがすごく大事だと勉強になった。</t>
  </si>
  <si>
    <t>利用者だけでなく、職員もよい環境で働ける施設づくりにすごく共感した。</t>
  </si>
  <si>
    <t>各施設の意見交換ができてよかった。</t>
  </si>
  <si>
    <t>率直な言い方がとても心に響いた。
「幸せ」は、本当に人それぞれ違うし、一生求めつづけていきたいと同感しました。
話が楽しくあっという間でした。</t>
  </si>
  <si>
    <t>松寿園さんの一つ一つの課題をクリアしていくということ、今できることからみんなで取り組んでいくという姿勢を自分も大切に、ユニット内で生かしていけたらと思った。</t>
  </si>
  <si>
    <t>ユニットケアを始めたばかりの方やベテランの方の意見を聞き、ハードよりソフトをより大事にしていることや、悩みを共有でき参考になりました。</t>
  </si>
  <si>
    <t xml:space="preserve">リスク面での考え、対策。
家族との関わり方や面接時や緊急時での対応方法の工夫など。
看取りでの取り組み。
シフトの調整の仕方。
</t>
  </si>
  <si>
    <t>「人」としてどう関わるか。基本的なことだけれど忘れてしまっているこをズバリを言われたような気がして思わずハッとしました。改めて気づかされることが多かった内容でとても分かりやすく勉強になりました。</t>
  </si>
  <si>
    <t>私の施設でこれからユニットができるので事例での「従来型施設かたユニットケア施設へのチャレンジ」という内容はとても参考になりました。</t>
  </si>
  <si>
    <t>すでにユニットを実践している人の意見を聞けて今後役立てそうです。</t>
  </si>
  <si>
    <t>もう少しテーマを絞った内容でグループワークが出来ればよかったのかなと思いました。</t>
  </si>
  <si>
    <t>当たり前のことを当たり前に思う、その人の幸せとは何だろうか？今現在自分が働いていて、入居者のためを思っていることを考えさせられた。正しい正しくないは別として、10年勤務をして、介護の現場に染まらず、ブレることなく考えを貫き通すのは素晴らしいことと思った。</t>
  </si>
  <si>
    <t>各施設、個別ケアを行うに当たり、様々な工夫をされており、その施設の特徴がみえた。自施設でも参考にし、可能なものは取り入れたいと思う。</t>
  </si>
  <si>
    <t>他施設での取り組みや各々の施設せ抱えている悩みや不満をたくさん話せたのでとてもき貴重な機会でした。</t>
  </si>
  <si>
    <t>未回答</t>
  </si>
  <si>
    <t>講義「介護って何？」～人が幸せにすること～、転倒のことと食事のことっですが仕事をしている中で知らぬ間に転倒をさせちゃいけないと拘束してたなと思った。</t>
  </si>
  <si>
    <t>ユニットケア従来型から来た人は、やっぱり教務をこなすことはできるが、一人一人に話すのが苦手な人がいる。マニュアルが必要だと感じた。</t>
  </si>
  <si>
    <t>皆同じ考えなのが分かった。</t>
  </si>
  <si>
    <t>①</t>
  </si>
  <si>
    <t>個室ユニット型施設</t>
  </si>
  <si>
    <t>介護職としてご利用者に毎回関わっている毎日のケアを当たり前思わないようにする。介護の専門職としてその人の幸せを考える業務優先になることが無い様努めていければと思います。</t>
  </si>
  <si>
    <t>身内での話し合いになっていしまった。ユニットケアについて問題点は何か取り上げた個別ケアなのに個別になっていない。何をしているのか分からなくなることがある。</t>
  </si>
  <si>
    <t>「その人にとっての幸せ」を考えることが出来た。
とても共感出来る内容でためになった。特に「死への準備」という考え方に関しては、今まであまり話題にならなかった内容なので、施設に持ち帰ってみんなで話し合いたい。</t>
  </si>
  <si>
    <t>介護と看護の連携、施設と在宅の連携の大切さを学んだ。</t>
  </si>
  <si>
    <t>他施設の方と話が出来て、大変勉強になった。</t>
  </si>
  <si>
    <t>ユニットケアならではの新人教育について、取り上げてほしいを思いました。</t>
  </si>
  <si>
    <t>一介護職員として思う事は多くありましたが、今回のユニットケアの研修として当てはめた時、疑問に思うことがありました。ただ、安東氏が話していることは本当によく分かりましたし、初心に戻れる良い機会となりました。</t>
  </si>
  <si>
    <t>自分達の施設の「一番のうり」って何なのかと考えた時、いまいちよく分からなかったのですが、実は日頃職員が考えていること、行っていることも十分「ウリ」なのだと分かりました。</t>
  </si>
  <si>
    <t>「ユニットケア」とはという基本根本の部分を研修の中で取り上げてもらえたら良いと思います。</t>
  </si>
  <si>
    <t>ユニットリーダー兼生活相談員兼ケアマネージャー</t>
  </si>
  <si>
    <t>誰もが思っていた当たり前の気持ち、考え方など、講義として聞けて大変良かった。</t>
  </si>
  <si>
    <t>ユニット開設に向けての取り組み大変勉強になりたためになった。</t>
  </si>
  <si>
    <t>他施設の話が聞けて大変参考になった。</t>
  </si>
  <si>
    <t>ユニットケアにおける重度の認知症の方への対応、身体拘束廃止へ向けての取り組み。
24Hシート。</t>
  </si>
  <si>
    <t>各施設の方のお話を聞け、また向上心が強くなりました。</t>
  </si>
  <si>
    <t>細かな対応方法が聞けたと思います。</t>
  </si>
  <si>
    <t>共感できるお話が聞けて良かったを思います。</t>
  </si>
  <si>
    <t>ユニットの細かな対応が聞ければと思いました。
（優先順位、業務に対して、入居者様に対して）</t>
  </si>
  <si>
    <t>手段と目的は違う。介護の目的は利用者が幸せである事。</t>
  </si>
  <si>
    <t>「その人らしさ」を尊重。安心。快適な生活感を提供。積極的な地域貢献。</t>
  </si>
  <si>
    <t>新人教育のチャックシート等他施設のものを参考。ユニットでは他ユニットの利用者の把握はどうしているのか等。</t>
  </si>
  <si>
    <t>施設研修に伺い、スタッフの数、入浴形態の食事形態などをスタッフの動いている状態で見てみたい。
一回ではなく、次もユニットケア研修に参加してユニットケアについて他施設と話し合いがしたいです。(これからのユニットを開設するスタッフが多くいたので、質問がバランスに偏りがあった為)</t>
  </si>
  <si>
    <t>介護の仕事を初めて2年になりますが、私も初めショックだったことが当たり前になってきている事を感じました。日々の中の当たり前に疑問をもつことも必要な事をうまく伝えていけたらと思います。それには、最低限の知識も必要だなと思います。
少しづづでも取組めればもっとゆったりとした幸せな生活の場がつくれる。ブレない意識で努めていきたいと思いました。</t>
  </si>
  <si>
    <t>介護職と看護職との壁について</t>
  </si>
  <si>
    <t>会議に参加してもらったりと話し合いの場をもっともつとよい。
医務も食事介助などに入ってもらい、入居者さんのADLをもっと知ってもらう。
白黒つけなければならない指示がほしい場合、気持ちのブレなどもあり、看護士の意見を聞けてとてもよかったです。</t>
  </si>
  <si>
    <t>ユニットリーダー研修を受けているかいないかで分けた研修を行ってほしいです。
経験のない中で、どうなの討議ではなく、その方の話を聞くような流れになってしまい、まだまだこの場が早かったのかとも思いました。
しかし、それぞれの施設での取り組みが聞けたことは、とてもよかったです。医務の声、相談員の声を聞けてとてもよかったです。</t>
  </si>
  <si>
    <t>介護職員兼ユニットリーダー</t>
  </si>
  <si>
    <t>未回答</t>
  </si>
  <si>
    <t>辞めようとしている新人にかける言葉が見つからなかった。（嫌だを思った気持ちを10年後も持ち続ける）</t>
  </si>
  <si>
    <t>上手くいかなかった事例を取り上げてほしかった。</t>
  </si>
  <si>
    <t>新人教育のツールを使用する事。</t>
  </si>
  <si>
    <t>グループワークは大まかでもテーマがあったほうがよいと思う。</t>
  </si>
  <si>
    <t>優しさが大事、職員間、利用者の思いを大切にする事。</t>
  </si>
  <si>
    <t>介護看護のスタッフルームが一緒で連携を取りやすい。夜間ナースを配置していると安心。</t>
  </si>
  <si>
    <t>職員不足などがあるが、どの施設も頑張って対応している。</t>
  </si>
  <si>
    <t>24Hシートの活用について。</t>
  </si>
  <si>
    <t>初心大切だなと私も改めて実習生時代のことを思い返しました。忘れがちな普通の感覚をいつも持つようにしようと思う。</t>
  </si>
  <si>
    <t>事例3、すごいと思いました。</t>
  </si>
  <si>
    <t>雑談のようになり話がま止まりませんでしたが、聞きたかったこと、普段なかなか相談できない施設の話を聞けて話せてとてもよい時間となりました。</t>
  </si>
  <si>
    <t>ユニットには2交代、3交代どちらがよいのか？
生活の場のレクリエーション。</t>
  </si>
  <si>
    <t>安東氏の講義を聞いて、介護職員として一人の人間としての利用者への見方や考え方を改めて感じた部分がありました。この仕事はなやむことが多いと思いますが、その分利用者に幸せな形で何らかの対応ができればよいと思っています。</t>
  </si>
  <si>
    <t>看取り介護の事例で施設だけで全てを対応するのではなく、その家族も参加・協力があったことは、その入居者は幸せな最期をすごせたなと感じました。</t>
  </si>
  <si>
    <t>他施設の方と話し合う事が出来て良かったです。どこも同じ悩みを抱えているんだと感じました。</t>
  </si>
  <si>
    <t>ユニット型施設で「ユニットとは？」のテーマを行なって欲しいです。また、それを広める、理解するためにはどうしたらよいか？をテーマにしてほしい。</t>
  </si>
  <si>
    <t>初めて実習にに行った時の疑問、ショックに思ったことを思い出し、今自分は現状に慣れすぎていないか、疑問に思ったことが当たり前になっていないだろうか振り返ることができました。話が分かり易かった。</t>
  </si>
  <si>
    <t>他施設での取り組みの話を聞けて参考になりました。
自分の施設はどうなのか、実践で取り入れられることはないか、考えていけたらと思います。</t>
  </si>
  <si>
    <t>自分の施設しかしらないので、他の施設の方とお話ができて勉強になりました。またこういう機会があったらよいなを思いました。</t>
  </si>
  <si>
    <t>チームワークについて。
看取りについて。</t>
  </si>
  <si>
    <t>「食べなくても良い、準備に入ったという事」との考え方。すごく納得し、共感出来ました。
ターミナルに関わる時の柱になるお話が聞けてありがたかったです。</t>
  </si>
  <si>
    <t>他施設のユニットを全く知らないので、取り組みや写真を見せてもらえて事がとても勉強になりました。</t>
  </si>
  <si>
    <t>皆さん同じような状況であると分かって、安心しました。ユニットケアに関わっている人がこんなに集まる機会を作って頂き、感謝します。
ユニットケアの何がいいのか正直分からなかったのですが、少し考えが改まりました。</t>
  </si>
  <si>
    <t xml:space="preserve">リハビリについて、正しく知っておく必要があると思う。また役立つと思う。
</t>
  </si>
  <si>
    <t>入居者一人一人にとって何が良いのか考えていますが、リスクや慣れなど、本当はどうしたいのか、当たり前の何なのか等気づかされた事が多々ありました。</t>
  </si>
  <si>
    <t>他施設での取り組みや経過を聞かせていただくことができ、自分の施設でも参考にしたい点がありました。</t>
  </si>
  <si>
    <t>他施設のスタッフの意見はとても重要なものでした。
沢山の意見を聞くことができて良かったです。</t>
  </si>
  <si>
    <t>同じ様な考え方、共感出来る事が多かったです。人生の最期をその人らしく終わらせたい。</t>
  </si>
  <si>
    <t>認知症の入所者をいかに楽しく老後を送れるか。</t>
  </si>
  <si>
    <t>新人研修をきちんと済ませることにより、利用者も安心して生活できるのではないか。</t>
  </si>
  <si>
    <t>介護職員の増員について。
国として過剰な医療を改善する説明不足があるのでは？</t>
  </si>
  <si>
    <t>②-㋐</t>
  </si>
  <si>
    <t>すばらしい事例を聞かせて頂きました。</t>
  </si>
  <si>
    <t>各人が現在困っていることを出し合い、共有できていたことで、お互いの気持ちが楽になったのではないかと思われる。男性よりは女性の方が力強さを感じました。</t>
  </si>
  <si>
    <t>①-㋐</t>
  </si>
  <si>
    <t>①-㋐、②-㋐</t>
  </si>
  <si>
    <t>①-㋐、②-㋐</t>
  </si>
  <si>
    <t>個室ユニット型施設（一部ユニット体制）、従来型施設（ユニットケアに取り組んでいる）</t>
  </si>
  <si>
    <t>共感できる考えが多々ありました。中でも科学的根拠に基づいた、非科学的な介護と言うの納得のいく共感部分でした。</t>
  </si>
  <si>
    <t>グリーンヒル八千代台さんの施設ケアに感動しました。事例であったことはすべての利用者にあればと考えています。</t>
  </si>
  <si>
    <t>他施設の問題点等参考になりました。
議題を1つ2つ上げて頂くと有りがたかったです。</t>
  </si>
  <si>
    <t>他施設のケアの仕方・事例
他施設のハード面
シフト体制</t>
  </si>
  <si>
    <t>日頃介護職員が思っていることをズバズバと言われていた。
でも現実には家族の意向で決められている事が多いので、10年の経験があるから語れたことです。</t>
  </si>
  <si>
    <t>他施設がどんな風に取り組んで来たかと聞けて、大いに参考になりました。人は寄り添って生きていると思いました。</t>
  </si>
  <si>
    <t>どこの施設も大体同じで悩んでいると思いました。
いろんな意見が聞けて参考になりました。</t>
  </si>
  <si>
    <t>②-㋒</t>
  </si>
  <si>
    <t>ケアマネージャー兼介護職員</t>
  </si>
  <si>
    <t>介護に対する意識に共感できる事が多かった。</t>
  </si>
  <si>
    <t>人手不足</t>
  </si>
  <si>
    <t>現時点では少ない人手でも、業務をこなしていると感じている。</t>
  </si>
  <si>
    <t>職員の育成方法。
利用者にとって住みやすい施設とは（居宅風、ホテル風）の接遇。</t>
  </si>
  <si>
    <t>看取りケア、ユニットケアへの取り組みについて</t>
  </si>
  <si>
    <t>ユニット開設前、ユニット開設後の施設も含め、現状の課題（レク・ケア）等について、情報の共有が出来た。</t>
  </si>
  <si>
    <t>看取りケア研修
具体的な取り組み、実施報告</t>
  </si>
  <si>
    <t>食べなくても飲まなくても、その人の思いだと分かった。介護者の生きざまを知らないと私達はきっと自分のやりたいケアをしているのだと深く考えさせられた。</t>
  </si>
  <si>
    <t>他施設の体制とか取り組みなどが分かって良かったと思います。ただ、悩む所は職員不足からくる精神的負担、給料体制はいずれも同じで有ることが分かった。</t>
  </si>
  <si>
    <t>初心者向けにユニットケアで「何」をテーマに研修を行ってほしい。</t>
  </si>
  <si>
    <t>安東さんの講義がとても分かり易く身近に感じられ、とてもよく、自分の施設にも是非来て頂きたいと伝えました。
色々な意見を聞くことが出来たので、実践できたら良いなと思いました。</t>
  </si>
  <si>
    <t xml:space="preserve">各施設の取り組み。
</t>
  </si>
  <si>
    <t>他の施設での仕事の流れを知ることができた。
問題点等（職員同士のトラブル、密なケア等）</t>
  </si>
  <si>
    <t>ユニットリーダー研修の取り組み
リーダーんのやるべき事（業務、職員について）</t>
  </si>
  <si>
    <t>自分が入社したころなぜ？と思っていた事など、今は慣れてしまって忘れ去られていた思いなど思い出すことが出来た。
人それぞれ価値観は違うのは当たり前だけど、安東さんの言うこと共感できた。
精神と身体のバランスが大事だと思った。特に精神の幸せの介護を行なっていきたい。</t>
  </si>
  <si>
    <t>グリーンヒル八千代台…柔軟な対応、理想的な利用者との関わり、すてきだなと感じました。利用者が外出できる環境、うちの施設でも行っていければと思いますが、現状人員不足かと思います。</t>
  </si>
  <si>
    <t>他の施設のやり方が聞けて非常にためになった。</t>
  </si>
  <si>
    <t>未回答</t>
  </si>
  <si>
    <t>介護の仕事に在り方、考え方、職員目線ではなく利用者目線に立ち、仕事に取り組むことの大切さ、人として尊重しなければいけないという事を改めて感じた。</t>
  </si>
  <si>
    <t>従来型施設からユニットケアに移行への取り組みがとても勉強になり、参考になりました。</t>
  </si>
  <si>
    <t>同じ問題を抱えて日々仕事に取り組んでいる事。
改善に向けて色々な面で考え実施されていることが勉強になった。</t>
  </si>
  <si>
    <t>新人研修について</t>
  </si>
  <si>
    <t>私も未経験から行い疑問などありました。施設にいるとそれがマンネリしてしまっている方もいました。
他部署との連携が出来ずにいました。
講義で同じ思いをもっていることが聞けて良かった。</t>
  </si>
  <si>
    <t>他の施設の方の情報交換かできて良かったです。看護師の方の意見も聞けて良かったです。</t>
  </si>
  <si>
    <t>職員育成</t>
  </si>
  <si>
    <t>他職種から介護現場に入られた時の正直な気持ちをお話し頂き、自分自身の「初心」を思い出す、振り返る事が出来ました。</t>
  </si>
  <si>
    <t>特に従来型のハード面でもありながらユニット型ケアへ取り組まれた施設のお話は、併設する従来型自施設への参考としていきたいと思いました。
他ユニット施設の努力・取り組みも参考とさせて頂きたいと思いました。</t>
  </si>
  <si>
    <t>ユニット経験の有無にかかわらず、他施設の方々をいろいろなお話ができ良かったです。
同じ介護という職種での仲間の広がりの場がもっとたくさんあるといいと思います。</t>
  </si>
  <si>
    <t>ユニットケアにかかる全ての人に是非ともリーダー研修レベルの講義研修が受けられるシステムを作ってほしいです。</t>
  </si>
  <si>
    <t>介護をしていく上で、手段と目的は違うといくこと。手段が目的となることが無いよう、介護者のエゴになっていないか、自問自答しながら、今回の業務に勤めたいと思いました。</t>
  </si>
  <si>
    <t>各施設の取り組みが聞けて大変参考になりました。</t>
  </si>
  <si>
    <t>他施設の方の生の声が聞け、話し合うことができてとてもよい時間になりました。</t>
  </si>
  <si>
    <t>ユニットケアにおいて。取り組みも聞きたいテーマですが、ダメであった事例など、反省点なども聞いてみたいです。</t>
  </si>
  <si>
    <t>現在、従来型施設であり、入社してから何事にも時間に追われている環境が悩みでもあります。福祉の現場がお年寄りにとって安心して老いて安心して最期を迎える場でなければならない言葉に教えさせられました。</t>
  </si>
  <si>
    <t>施設で行なった取り組みなど、聞くことが出来て勉強になりました。</t>
  </si>
  <si>
    <t>色々な施設（ユニット型）の悩みや取り組みを聞くことが出来て勉強になりました。</t>
  </si>
  <si>
    <t>食事をしなくなり永眠された方を何人か見て、食事を取らなくなった、身体が受け付けなくなった、病気などが原因で食べたくないとは思っていましたが、最期の準備をしていると聞いたときは納得しました。
帰宅願望の事も「帰りたい」と思うのは当たり前なのに、そう言われてしまうこともなんでだろうと思いました。初めて帰宅願望への思いをみた気がしました。</t>
  </si>
  <si>
    <t>看護、介護の共有場で情報を共有をはかるところや家族の思いを引き出した事で、家で看取りをできた事はすごいことだと思いました。</t>
  </si>
  <si>
    <t>色々な情報や実際に時間に追われていいる事を聞いて、同じだと思う事や、まだ出来ている方なんだと思う事もできました。</t>
  </si>
  <si>
    <t>新人を育成するための研修（年齢や、上の方、下の方に合わせたお教え方）</t>
  </si>
  <si>
    <t>自分が持っていたユニットケアや基本的な介護の考え方は先入観が強かったなど教えられました。</t>
  </si>
  <si>
    <t>各施設の紹介や事例の話を聞きながら、自分が経験したことを照らし合わせ、考え方の違いがとても分かり易かったです。</t>
  </si>
  <si>
    <t>他施設の方との良い意見交換ができたと思います。</t>
  </si>
  <si>
    <t>グループワークがもっとできる研修がしたいです。</t>
  </si>
  <si>
    <t>現場に近い意見だと思います。死への準備段階の話は、私自身も普段仕事をしていて思う事です。
上からはADLを維持するように言われ、入居者は望んでいないのではないかと感じます。</t>
  </si>
  <si>
    <t>コンサルティングの協力があった方がよかったと思う。施設の中でユニットを知らない人達が上に立ち、開設してしまったような感じがする。</t>
  </si>
  <si>
    <t>他の施設の話を聞けた。悩んでいることを聞けた。</t>
  </si>
  <si>
    <t>お話のように現場が変われたらすばらしいと思いました。色んな壁がありますが、スタッフの協力を得て乗り越えて行きたいと思います。</t>
  </si>
  <si>
    <t>事例③は人生の最後に最高の時間を提供できた人だと思います。自分が考えているケアの枠の狭さに気づきました。</t>
  </si>
  <si>
    <t>他施設の方のリアルな話が聞けてとても参考になりました。これから始まるユニットの不安は多いですが参考にし取り組んで行きたい。</t>
  </si>
  <si>
    <t>率直に疑問に思った事を口にし、行動に移す事態務づかしいことであるが、それを大勢の前で発表する勇気がすごいと思った。</t>
  </si>
  <si>
    <t>ハード面はいくつか工夫次第でできるが、ソフト面の強化がどこの施設でも課題なんだと思った。</t>
  </si>
  <si>
    <t>自分自身疑問に思っていたことを聞き、よいアドバイスを頂いたので、実践していきたいと思う。</t>
  </si>
  <si>
    <t>新人教育の指針のようなもの。</t>
  </si>
  <si>
    <t>その入居者にとって、今行っている事が本当にその人にとって幸せなのか？また、本当に望んでいるのか？改めて考えさせられました。
自分の行ったことは入居者が望んでいないのではないか？もっと入居者と向き合い、よりよい生活を送れるようにして行きたいと思いました。</t>
  </si>
  <si>
    <t>自分達の考え方を変えることも大事だが、それによって何が変わるのか、また何が変わらないのか考えさせられ、とても勉強になりました。</t>
  </si>
  <si>
    <t>自分はまだ現場で働いて2年と短いですが、他の現場の声が聞けて勉強になりました。</t>
  </si>
  <si>
    <t>人が人を幸せにするということを念頭におき毎日を過ごしていると必然的に明るい環境や人を思いやる気持ちが湧いてくるかもしれないと思う。</t>
  </si>
  <si>
    <t>実際に行っている事など、自分の施設と比べて確認できた。</t>
  </si>
  <si>
    <t>働く仲間として、悩みは一緒なんだと安心というか共有できたのが嬉しかった。</t>
  </si>
  <si>
    <t>人材育成や新人研修のやり方について</t>
  </si>
  <si>
    <t>利用者の幸せを考えるこにより、悩むことはあって当たり前だが一番大切な感性である。</t>
  </si>
  <si>
    <t>グリーンヒル八千代台のターミナルケアはユニットにして実践してみたいと思う。</t>
  </si>
  <si>
    <t>自分が悩んでいる事は皆が思っている事が分かった。
よい意見もあったのでユニットで活用してみる。</t>
  </si>
  <si>
    <t>新人教育、基礎や向上について</t>
  </si>
  <si>
    <t>安東先生の意見に共感することができました。</t>
  </si>
  <si>
    <t>他の施設の現状について知ることが出来て、底辺有意義でした。</t>
  </si>
  <si>
    <t>施設職員の質の向上はどの様に行えばできるか？介護職員の処遇改善に向けて、どの様に取り組めばよいのか？</t>
  </si>
  <si>
    <t>介護職となって10年近く経つのだが、忘れていた初心を思い出させてくれた。
ちょうど今、看取りで食事を摂れなくなった方のケアをしており、無理矢理栄養補助飲料を摂っていただいているところだったので、その方を思い浮かべながら自分のケアを見直すきっかけになった。</t>
  </si>
  <si>
    <t>他施設の取り組みを聞いて、自分の施設のなりないところを感じた。</t>
  </si>
  <si>
    <t>どこの施設も同じような悩みを抱えているんだなと共感し、またヒントを得ることもできた。</t>
  </si>
  <si>
    <t>他部署との連携はどうしたらいいのか？介護職以外（特にNS、事務職）に研修にでてもらいたい。</t>
  </si>
  <si>
    <t>病院に勤務していた時から色々と疑問を持っていました。
安東さんの考え方にほぼ共感です。特養に入った切っ掛けは母が他界してからです。
幸せって何だろう、死を迎えた時何をしてあげられるだろうかと考えさせられました。優しい職場が増えるとよいです。</t>
  </si>
  <si>
    <t>うちの施設でも取り入れて行きたいと思う事例があり参考になりました。</t>
  </si>
  <si>
    <t>他施設の方をお話しできて、良かったです。看護職に対する介護の方と希望・要望が沢山聞けました。</t>
  </si>
  <si>
    <t>看護と介護について</t>
  </si>
  <si>
    <t>最初に感じた疑問、常時疑問があってよいのだと感じた。
何が正解なのか分からないという正直な内容に自身にとって救いとなった。
幸せという定義について、人によってに違いを常に考えていく難しさを実感した。</t>
  </si>
  <si>
    <t>夜間入浴の対応。
看取り介護でのご家族を取り込む為の努力と手段。</t>
  </si>
  <si>
    <t>リーダーとCWの1対1の面談実施（3ヶ月に1度）</t>
  </si>
  <si>
    <t>アンケートにて出された様な課題をどの様に対応しているかなどのお話を座学にて受けたい。</t>
  </si>
  <si>
    <t>人が人であるためのケアと施設の利用者に対しての考えの違いが有ることが分かりました。少しでもその人の幸せを考えたケアをしたいを思いました。</t>
  </si>
  <si>
    <t>自分の所はこれから取り組むに当っていろいろ参考になりました。</t>
  </si>
  <si>
    <t>実践実例以外の実際の現場の意見や悩みを聞けて良かったです。</t>
  </si>
  <si>
    <t>まだユニットケアは始まったばかりなので、リーダー研修や他の研修を沢山の人が受けれるようにしてほしいです。</t>
  </si>
  <si>
    <t>ユニットケアがどのようなものであるか分かった。
抱える課題も知ることができた。</t>
  </si>
  <si>
    <t>他施設の良い面が聞くことが出来てよい刺激となった。
情報共有化、他職種との連携の方法について、具体的に知ることができた。</t>
  </si>
  <si>
    <t>その人にとって何が重要なのか深く考える良いきっかけになると感じた。</t>
  </si>
  <si>
    <t>施設で起こす行動が問題行動になってしまう。確かに疑問には感じていましたが、日々の流れでその考えを忘れている自分がいました。改めて自分のケアを見直していこうと感じました。</t>
  </si>
  <si>
    <t>他施設の方向性ややり方を知ることが出来て今後の参考にしていきたい。</t>
  </si>
  <si>
    <t>他施設の意識の高さが感じられ、見習っていかなければと感じました。</t>
  </si>
  <si>
    <t>色々な施設の話を聞けて良かったが、各部署に特化したした集まりがあるといいと思いました。
残在機能をキープするために簡単にできるケアを等を知る研修があればと思います。</t>
  </si>
  <si>
    <t>日々の思いを代弁して頂けたこと。</t>
  </si>
  <si>
    <t>実践に至ると取り組みや方法等をもう少し掘り下げた内容が知りたいです。</t>
  </si>
  <si>
    <t>各々の課題や悩みを共有できた。</t>
  </si>
  <si>
    <t>未回答</t>
  </si>
  <si>
    <t>情報交換</t>
  </si>
  <si>
    <t>講義の中で、福祉が死と老の準備ができるやさしい所になって行く事を望むを話されたこと、やさしい職場を作って下さいと話されたことについて、
介護には答えはないので、その方一人一人に合った当たり前の介護を心掛け行っていきたい。</t>
  </si>
  <si>
    <t>従来型からユニット型への介護職の努力と入所者の喜びが伝わりました。
新しい施設で入所者・ご家族・職員の関係が伝わりました。
事例が素晴らしかった。その人らしさを尊重したことがよかった。</t>
  </si>
  <si>
    <t>各施設の方を24Hシートの活用のメリット、デメリットの話が出来た。
施設の問題点も話せて勉強になりました。</t>
  </si>
  <si>
    <t>施設で働いている職員にも経験してもらいたいので、このような機会を多く作ってほしい。</t>
  </si>
  <si>
    <t>日常自分が受けるならどう思うかを考えながらケアをしているつもりだったが、それでも感覚がマヒしてしまい、少しでも食べてもらおう等押し付けになっている傾向があると思いました。</t>
  </si>
  <si>
    <t>自分の施設と比べ、取り入れたいを思う様な話が聞けて参考になりました。</t>
  </si>
  <si>
    <t>今の施設での仕事の経験しかないため、他の施設の話が聞けて良かったと思います。</t>
  </si>
  <si>
    <t>職員間のチームワークの向上をそう図るか。</t>
  </si>
  <si>
    <t>事務兼生活相談員</t>
  </si>
  <si>
    <t>悩みや疑問を言葉にして発信することは大きな力が必要だが、大切なこと。</t>
  </si>
  <si>
    <t>ハードだけに頼らず、ソフト（職員）を育てる事、自分を見直す事が必要、各業務の協働できる環境を作り上げたいと思います。</t>
  </si>
  <si>
    <t>従来型、ユニット型にこだわらないが、日々感じた疑問を交換できる場はほしいです。</t>
  </si>
  <si>
    <t>思う事はたくさんあるが、なかなか実現できていないという意見が多かった。
小さなリスクも大きく捉える必要があるが、リスクをいかに小さくして実現できることを増やす大切さを感じた。
ユニットリーダー研修は参加したい。</t>
  </si>
  <si>
    <t>介護主任兼ユニットリーダー</t>
  </si>
  <si>
    <t>安東氏の思い、伝えて下さった事、介護を始めた時のショックの気持ち、現在に至るまで同じ思いを持ちつつ、日々の業務や施設の方針に…と複雑な気持ちで一杯です。
人らしく…人間らしく、幸せな最期を看ていけたら、違う形で伝えていけるのか…。</t>
  </si>
  <si>
    <t>施設化在宅かではなく、複合型施設は“家族”と“本人”両者の思いを組み込み、一日的にならないその人らしい人生を看取れるのかと、興味をもてた。</t>
  </si>
  <si>
    <t>他施設の方と話してみて、悩みや抱えているものは皆同じもで、解決への糸口は見出せなかったが、それに近い形の答えが聞けたので、職場へ帰り実践できる事はしていきたい。</t>
  </si>
  <si>
    <t xml:space="preserve">職員のモチベーションの向上、意識改革について。
外国人の職員に戴せての意識改革、または伝え方、関わり方。
</t>
  </si>
  <si>
    <t>個人の人生のあり方を再度考えさせられました。</t>
  </si>
  <si>
    <t>事例③での入浴方法に興味を持った。</t>
  </si>
  <si>
    <t>他施設の話が聞けて良かった。
看護と介護の連携が難しいと感じました。</t>
  </si>
  <si>
    <t>ユニットの普段の生活の事。また、生活し易いハードとはなにか。</t>
  </si>
  <si>
    <t>個人個人の意思の尊重があることを再度教えられました。</t>
  </si>
  <si>
    <t>事例③の介護と看護の密な連携姿勢がよく伝わりました。</t>
  </si>
  <si>
    <t>他施設の方々の会話で情報の共有や勉強になる事が多く、大変良かったです。</t>
  </si>
  <si>
    <t>形に囚われない考え方に共感出来ました。</t>
  </si>
  <si>
    <t>個浴について⇒会話ができてよくなった。
食事（温め）⇒ユニットで温める。
新人教育⇒一年間で教える。いろいろな人につけない。1対1で教える。
評価シート⇒やってみた方がよいが、社会人としてはどうか。</t>
  </si>
  <si>
    <t>一人の方の介護観を沢山聞く機会は滅多にないのでとても楽しませて頂き、また様々に考えさせてもらえた。</t>
  </si>
  <si>
    <t>他施設の事を知るのは何でも参考になります。</t>
  </si>
  <si>
    <t>議題に沿った話以外でも、同業他施設の方の話は興味深く参考になります。</t>
  </si>
  <si>
    <t>従来型特養での個別ケアの充実について。
（ユニット型に近付けないと個別ケアは充実させられないのか？）</t>
  </si>
  <si>
    <t>施設長</t>
  </si>
  <si>
    <t>介護する側からの視点ではなく、入居者の視点。
問題行動と考えるのは、介護視点であり、入居者であれば誰でも家の帰りたいと考えるのが当たり前。この常識を理解すべきと改めて考えさせられた。</t>
  </si>
  <si>
    <t>既存からユニットケアへの転換のチャレンジに敬意。
既存とユニット型との良い方へ変わったこと、普遍的な介護の基本…とても興味ある内容でした。
地域密着の求めている地域福祉の推進を参考にさせて頂きたいと思います。介護の思想を求めて…</t>
  </si>
  <si>
    <t>ユニットケアを浸透させるには、しつこい位に研修が必要と考えます。
施設の一部スタッフのみでは発進力が少ないので、この様な研修を重ねて頂きたい。</t>
  </si>
  <si>
    <t>現場スタッフの「戸惑い」や「前向きにユニットケアに取り組みたい」と願っていても中々発進できていない。上長が旗振り役をしてくれると良いが、との意見もあって、各々の施設スタッフの意見が交換出来て良かったと考えます。</t>
  </si>
  <si>
    <t>私の先生と同じ意見でありますが、現在の職場では業務に追われているので少しでも変えていきたい。</t>
  </si>
  <si>
    <t>24Hシートの活用事例がとてもよかった。</t>
  </si>
  <si>
    <t>他施設の24Hシートの活用について。
限られた人数の中で、ご利用者が不便なく、他の方々と自分らしく生活していくにはどの様な工夫が必要か。</t>
  </si>
  <si>
    <t>肯定できる部分もあったが、その反面、否定できる内容もあった。</t>
  </si>
  <si>
    <t>他施設がどのような取り組みでユニットケアを行っているのか聞くことが出来て良かった。</t>
  </si>
  <si>
    <t>様々な施設から来ているので、いろいろな悩みが聞けて良かった。</t>
  </si>
  <si>
    <t>①-㋑、②-㋐</t>
  </si>
  <si>
    <t>①-㋑、②-㋐</t>
  </si>
  <si>
    <t>個室ユニット型施設（完全ユニット体制）、従来型施設（ユニットケアに取り組んでいる）</t>
  </si>
  <si>
    <t>共感できる内容でした。「介護ってなに？」について、現場から離れた視点で語っていく中で、「絶望」と「理想」の間を行ったり来たりしながら現状と戦っている職員のことも、声を大きく伝えてもらいたいと思いました。</t>
  </si>
  <si>
    <t>ユニットケアの良い所が分かり易く理解することができた。個別ケアには、ユニットケア・従来型ケアは関係ないと改めて感じた。</t>
  </si>
  <si>
    <t>ユニットケアの良さ、大変さについて話が聞けて、勉強になった。</t>
  </si>
  <si>
    <t>24Hシートの活用の仕方。
事務業務の簡略化の仕方。
ユニットおける新人教育の在り方。</t>
  </si>
  <si>
    <t>話をしている内容、考え方が自分に似ていた。</t>
  </si>
  <si>
    <t>他施設の事例を聞いて、参考になる事があった。</t>
  </si>
  <si>
    <t>自分の施設だけではなく、他の施設でも色々大変な所があるんだと思った。</t>
  </si>
  <si>
    <t>安心して死ねる場所。こういう考え方もあるんだなと思いました。</t>
  </si>
  <si>
    <t>個別ケアについてもっと勉強しなければと思いました。</t>
  </si>
  <si>
    <t>ユニットケアに関して、これでいいのかと毎日ケアにあたっていて、悩んでいたところでしたが、グループワークをして、思っている事・悩んでいる事が一緒だったので、話が聞けて良かったです。</t>
  </si>
  <si>
    <t>回答数</t>
  </si>
  <si>
    <t>個室ユニット型施設（一部ユニット体制）
従来型施設（ユニットケアに取り組んでいる）</t>
  </si>
  <si>
    <t>個室ユニット型施設（完全ユニット体制）
従来型施設（ユニットケアに取り組んでいる）</t>
  </si>
  <si>
    <t>割合</t>
  </si>
  <si>
    <t>全体</t>
  </si>
  <si>
    <t>項　目</t>
  </si>
  <si>
    <r>
      <t>従来型施設</t>
    </r>
    <r>
      <rPr>
        <sz val="10"/>
        <color indexed="8"/>
        <rFont val="HG丸ｺﾞｼｯｸM-PRO"/>
        <family val="3"/>
      </rPr>
      <t>（ユニットケアに取り組んでいる）</t>
    </r>
  </si>
  <si>
    <r>
      <t>従来型施設</t>
    </r>
    <r>
      <rPr>
        <sz val="10"/>
        <color indexed="8"/>
        <rFont val="HG丸ｺﾞｼｯｸM-PRO"/>
        <family val="3"/>
      </rPr>
      <t>（これから取り組む）</t>
    </r>
  </si>
  <si>
    <r>
      <t>従来型施設</t>
    </r>
    <r>
      <rPr>
        <sz val="10"/>
        <color indexed="8"/>
        <rFont val="HG丸ｺﾞｼｯｸM-PRO"/>
        <family val="3"/>
      </rPr>
      <t>（未定）</t>
    </r>
  </si>
  <si>
    <r>
      <t>個室ユニット型施設</t>
    </r>
    <r>
      <rPr>
        <sz val="10"/>
        <color indexed="8"/>
        <rFont val="HG丸ｺﾞｼｯｸM-PRO"/>
        <family val="3"/>
      </rPr>
      <t>（一部ユニット体制）</t>
    </r>
  </si>
  <si>
    <r>
      <t>個室ユニット型施設</t>
    </r>
    <r>
      <rPr>
        <sz val="10"/>
        <color indexed="8"/>
        <rFont val="HG丸ｺﾞｼｯｸM-PRO"/>
        <family val="3"/>
      </rPr>
      <t>（完全ユニット体制）</t>
    </r>
  </si>
  <si>
    <t>失敗の事例</t>
  </si>
  <si>
    <t>ユニットケアを始めるに当って、初めにどのように取り組んでいくのか、取組むに当って職員にそのように伝えていくのか。
職員配置、グループ内での協力する姿勢また取り組む方法。
ユニットケアになってからの良かった点、悪かった点、施設で取り組んでいったことを知りたいです。</t>
  </si>
  <si>
    <t>職員配置・シフト</t>
  </si>
  <si>
    <t>家族との関わり方</t>
  </si>
  <si>
    <t>リスク対策</t>
  </si>
  <si>
    <t>24Hシートの活用方法</t>
  </si>
  <si>
    <t>事務業務の簡略化</t>
  </si>
  <si>
    <t>個別ケアの充実について</t>
  </si>
  <si>
    <t>ユニットの普段の生活とは</t>
  </si>
  <si>
    <t>外国人職員との関わり方</t>
  </si>
  <si>
    <t>疑問の交換</t>
  </si>
  <si>
    <t>今回のような機会をまた作ってほしい</t>
  </si>
  <si>
    <t>各部署に特化したした集まり</t>
  </si>
  <si>
    <t>残在機能のキープするためのケア</t>
  </si>
  <si>
    <t>リーダー研修</t>
  </si>
  <si>
    <t>今回の課題について</t>
  </si>
  <si>
    <t>看護と介護について</t>
  </si>
  <si>
    <t>介護職以外（特にNS、事務職）の研修</t>
  </si>
  <si>
    <t>重度の認知症の方への対応</t>
  </si>
  <si>
    <t>身体拘束廃止の取り組み</t>
  </si>
  <si>
    <t>ユニット対応の詳細</t>
  </si>
  <si>
    <t>リハビリについて</t>
  </si>
  <si>
    <t>介護職員の増員について</t>
  </si>
  <si>
    <t>他施設のケアの仕方・事例
他施設のハード面
他施設のシフト体制</t>
  </si>
  <si>
    <t>ユニットリーダー研修の取り組み
リーダーのやるべき事（業務、職員について）</t>
  </si>
  <si>
    <t>職員育成</t>
  </si>
  <si>
    <t>キーワード</t>
  </si>
  <si>
    <t>住みやすい施設とは（居宅風、ホテル風）の接遇</t>
  </si>
  <si>
    <t>住みやすい施設とは（居宅風、ホテル風）の接遇</t>
  </si>
  <si>
    <r>
      <t xml:space="preserve">回答数
</t>
    </r>
    <r>
      <rPr>
        <sz val="6"/>
        <color indexed="8"/>
        <rFont val="HG丸ｺﾞｼｯｸM-PRO"/>
        <family val="3"/>
      </rPr>
      <t>（複数回答あり）</t>
    </r>
  </si>
  <si>
    <t>ユニットケアにかかる全ての人対象の
リーダー研修レベルの講義研修</t>
  </si>
  <si>
    <t>グループワーク(テーマ有・テーマ無）</t>
  </si>
  <si>
    <t>ユニットケア（初心者向け）</t>
  </si>
  <si>
    <t>ユニットケアについて（基本、事例、取り組みなどの研修）</t>
  </si>
  <si>
    <t>看取りについて（ケアや取り組み）</t>
  </si>
  <si>
    <t>他施設の施設見学やケアの仕方・事例</t>
  </si>
  <si>
    <t>職員の意識改革や心のケア</t>
  </si>
  <si>
    <t>ユニットリーダー研修やのユニットリーダー研修有無で分けた研修</t>
  </si>
  <si>
    <t>未回答</t>
  </si>
  <si>
    <t>職員間のチームワークの向上をどう図るか。</t>
  </si>
  <si>
    <t>自分が入社して感じたことを思い出し、初心を振り返ることが出来た様な気がします。
安東さんが仰っていた実習生にいやだったことを聞く、ということを実習生はまだ受け入れていないので、新人さんや新しく入ったパートさんに聞いて解決できないかもしれないですがかもしれないですが、引き出していけたらと思いました。
介護職員としてではなく、「人として」どうかというのを常に考えながら仕事に当たりたいと思わせられた講義でした。</t>
  </si>
  <si>
    <t>当たり前のことを当たり前に思う、その人の幸せとは何だろうか？今現在自分が働いていて、入居者のためを思っていることを考えさせられました。正しい正しくないは別として、10年勤務をして、介護の現場に染まらず、ブレることなく考えを貫き通すのは素晴らしいことと思いました。</t>
  </si>
  <si>
    <t>共感できる考えが多々ありました。中でも科学的根拠に基づいた、非科学的な介護について、納得のいく共感できる部分でした。</t>
  </si>
  <si>
    <t>一人の方の介護観を沢山聞く機会は滅多にないので、とても楽しませて頂き、また様々に考えさせてもらえました。</t>
  </si>
  <si>
    <t>肯定できる部分もあったが、その反面、否定できる内容もありました。</t>
  </si>
  <si>
    <t>自分の施設との違いはあるので難しいですが、入居者のよりよい生活は一緒なので頑張ろうと思います。</t>
  </si>
  <si>
    <t>医務室との一体感は、お互いのコミュニケーションが取れて良いと思いました。</t>
  </si>
  <si>
    <t>利用者だけでなく、職員もよい環境で働ける施設づくりにすごく共感しました。</t>
  </si>
  <si>
    <t>各施設が個別ケアを行うに当たり、様々な工夫をされており、その施設の特徴がみえました。自施設でも参考にし、可能なものは取り入れたいと思います。</t>
  </si>
  <si>
    <t>ユニットケア従来型から配属された人は、教務をこなすことはできるが、一人一人に話すのが苦手な人がいます。マニュアルが必要だと感じました。</t>
  </si>
  <si>
    <t>介護と看護の連携、施設と在宅の連携の大切さを学びました。</t>
  </si>
  <si>
    <t>「その人らしさ」を尊重する。安心、快適な生活感を提供する。積極的な地域貢献をする。</t>
  </si>
  <si>
    <t>認知症の入所者をいかに楽しく老後を送れるのか。</t>
  </si>
  <si>
    <t>コンサルティングの協力があった方がよかったと思います。施設の中でユニットを知らない人達が上に立ち、開設してしまったような感じがします。</t>
  </si>
  <si>
    <t>グリーンヒル八千代台さんのターミナルケアはユニットにして実践してみたいと思います。</t>
  </si>
  <si>
    <t>実践に至ると、取り組みや方法等をもう少し掘り下げた内容が知りたいです。</t>
  </si>
  <si>
    <t>ユニットケアの良い所が分かり易く理解することができました。個別ケアには、ユニットケア・従来型ケアは関係ないと改めて感じました。</t>
  </si>
  <si>
    <t>このような機会はなかなかないので、他の施設の方の悩みや実践していること等を聞けてよかったです。</t>
  </si>
  <si>
    <t>詳細が確認できて、理想と現実のギャップが理解できました。</t>
  </si>
  <si>
    <t>他施設の今の現状を聞くことができました。新人教育が施設によって違うことが分かり、今後新人教育するうえで参考になりました。</t>
  </si>
  <si>
    <t>新人研修をきちんと済ませることにより、利用者も安心して生活できるのではないかと思いました。</t>
  </si>
  <si>
    <t>現時点では少ない人手でも、業務をこなしていると感じています。</t>
  </si>
  <si>
    <t>ユニット開設前、ユニット開設後の施設も含め、現状の課題（レク・ケア）等について、情報の共有ができました。</t>
  </si>
  <si>
    <t>ユニット型施設で「ユニットとは？」のテーマを行なって欲しいです。また、それを広める、理解するためにはどうしたらよいか？をテーマにしてほしいです。</t>
  </si>
  <si>
    <t>新人を育成するための研修（年齢や、上の方、下の方に合わせた教え方）</t>
  </si>
  <si>
    <t>割  合</t>
  </si>
  <si>
    <r>
      <rPr>
        <sz val="12"/>
        <color indexed="8"/>
        <rFont val="HG丸ｺﾞｼｯｸM-PRO"/>
        <family val="3"/>
      </rPr>
      <t>平成25年2月13日実施</t>
    </r>
    <r>
      <rPr>
        <b/>
        <sz val="14"/>
        <color indexed="8"/>
        <rFont val="HG丸ｺﾞｼｯｸM-PRO"/>
        <family val="3"/>
      </rPr>
      <t xml:space="preserve">
</t>
    </r>
    <r>
      <rPr>
        <sz val="14"/>
        <color indexed="8"/>
        <rFont val="HG丸ｺﾞｼｯｸM-PRO"/>
        <family val="3"/>
      </rPr>
      <t>社団法人　千葉県高齢者福祉施設協会　ユニットケア部会研修</t>
    </r>
    <r>
      <rPr>
        <b/>
        <sz val="14"/>
        <color indexed="8"/>
        <rFont val="HG丸ｺﾞｼｯｸM-PRO"/>
        <family val="3"/>
      </rPr>
      <t xml:space="preserve">
</t>
    </r>
    <r>
      <rPr>
        <b/>
        <sz val="16"/>
        <color indexed="8"/>
        <rFont val="HG丸ｺﾞｼｯｸM-PRO"/>
        <family val="3"/>
      </rPr>
      <t>平成24年度　ユニットケア部会研修アンケート　集計結果</t>
    </r>
  </si>
  <si>
    <t>ユニットリーダー研修やユニットリーダー研修有無で分けた研修</t>
  </si>
  <si>
    <t>率直な言い方がとても心に響きました。「幸せ」は本当に人それぞれ違うし、一生求めつづけていきたいと同感しました。話が楽しくあっという間でした。</t>
  </si>
  <si>
    <t>安東氏の講義がとても分かり易く身近に感じられ、とても良かったです。自分の施設にも是非来て頂きたいと伝えました。色々な意見を聞くことができたので、実践できたら良いなと思いました。</t>
  </si>
  <si>
    <t>他のスタッフの理解と協力、気持ちの切り替えが必要不可欠で、また、伝えるのは難しいと思いました。この講義を参考にしたいと思います。</t>
  </si>
  <si>
    <t>夜間入浴の対応。看取り介護でのご家族を取り込む為の努力と手段。</t>
  </si>
  <si>
    <t>ユニットケアがどのようなものであるか分かりました。抱える課題も知ることができました。</t>
  </si>
  <si>
    <t>普段皆が思っていることが、質問形式で話せたのはよかったが、話がまとまらなかったです。話がまとまらなければフリートークでいいのではないか？と感じました。</t>
  </si>
  <si>
    <t>各々が現在困っていることを出し合い、共有できていたことで、お互いの気持ちが楽になったのではないかと思われます。</t>
  </si>
  <si>
    <t>他施設の問題点等参考になりました。議題を1つ2つ上げて頂くと有りがたかったです。</t>
  </si>
  <si>
    <t>施設研修。自分の目・身体で他施設のユニットケアを見てみたいです。</t>
  </si>
  <si>
    <t>レクリエーション</t>
  </si>
  <si>
    <t>内容やテーマ</t>
  </si>
  <si>
    <t>リハビリについて、正しく知っておく必要があると思います。また役立つと思います。</t>
  </si>
  <si>
    <t>午後　グル―プワーク　（選択）</t>
  </si>
  <si>
    <t>午後　グル―プワーク　（記述）</t>
  </si>
  <si>
    <t>午前　講義　（選択）</t>
  </si>
  <si>
    <t>午前　講義　（記述）</t>
  </si>
  <si>
    <t>こと務職員</t>
  </si>
  <si>
    <t>一介護職員として思うことは多くありましたが、今回のユニットケアの研修として当てはめた時、疑問に思うことがありました。ただ、安東氏が話していることは本当によく分かりましたし、初心に戻れる良い機会となりました。</t>
  </si>
  <si>
    <t>手段と目的は違う。介護の目的は利用者が幸せであること。</t>
  </si>
  <si>
    <t>他職種から介護現場に入られた時の正直な気持ちをお話し頂き、自分自身の「初心」を思い出す、振り返ることができました。</t>
  </si>
  <si>
    <t>その入居者にとって、今行っていることが本当にその人にとって幸せなのか？また、本当に望んでいるのか？改めて考えさせられました。自分の行ったことは入居者が望んでいないのではないか？もっと入居者と向き合い、よりよい生活を送れるようにして行きたいと思いました。</t>
  </si>
  <si>
    <t>他施設での取り組みや経過を聞かせて頂くことができ、自分の施設でも参考にしたい点がありました。</t>
  </si>
  <si>
    <t>自分達でテーマを決め、自由に話せたことで、普段他法人・他施設の方とのこういった場が少ないため、とても貴重な時間だった。自分のユニットのケアや体制と比べ、まだまだだと感じるとともに、更によいケアがしたいと思いました。</t>
  </si>
  <si>
    <t>ユニットの普段の生活のこと。また、生活し易いハードとはなにか。</t>
  </si>
  <si>
    <t>食べたくない入居者に対して、無理して食べさせなくてもよいのだということが間違っていなかったことが分かって良かったです。</t>
  </si>
  <si>
    <t>日常の介護において、自分の考え思うことを共有できました。他職種以外の方の意見を聞かせて頂き、参考になりました。</t>
  </si>
  <si>
    <t>その人の幸せはその人にしか分からない、だからこそ何を求めているのかを考えるのが仕事であること、当たり前のことを当たり前に感じることの大切さを改めて感じました。</t>
  </si>
  <si>
    <t>自分が入社して感じたことを思い出し、初心を振り返ることが出来た様な気がします。
安東氏が仰っていた「実習生に嫌だったことを聞く」については、実習生の受け入れをしていないので、新人さんや新しく入ったパートさんに聞いて、解決に向けて引き出していけたらと思いました。介護職員としてではなく、「人として」どうかということを、常に考えながら仕事に当たりたいと思わせられた講義でした。</t>
  </si>
  <si>
    <t>新人もしくは実習生からの質問に対し、「自分も分からないから一緒に考えよう」との返答をされたことについて、その後どうなったのか聞かせて頂きたかった。</t>
  </si>
  <si>
    <t>講義「介護って何？」～人が幸せにすること～、転倒や食事のことですが、仕事をしている中で知らぬ間に転倒をさせちゃいけないと拘束していたなと感じました。</t>
  </si>
  <si>
    <t>優しさが大事。職員間、利用者の思いを大切にすること。</t>
  </si>
  <si>
    <t>安東氏の講義を聞いて、介護職員として、一人の人間としての利用者への見方や考え方を、改めて感じた部分がありました。この仕事は悩むことが多いと思いますが、その分利用者に幸せな形で何らかの対応ができればよいと思っています。</t>
  </si>
  <si>
    <t>「食べなくても良い、準備に入ったということ」との考え方がすごく納得し、共感できました。ターミナルに関わる時の柱になるお話が聞けて、ありがたかったです。</t>
  </si>
  <si>
    <t>入居者一人一人にとって何が良いのか考えていますが、リスクや慣れなど、本当はどうしたいのか、当たり前が何なのか等、気づかされたことが多々ありました。</t>
  </si>
  <si>
    <t>日頃介護職員が思っていることをズバズバとおっしゃっていました。でも現実には家族の意向で決められていることが多いので、10年の経験があるからこそ語れたことです。</t>
  </si>
  <si>
    <t>自分が入社したころに「なぜ？」と思っていたことなど、今は慣れてしまって、忘れ去られていた思いなどを思い出すことができました。人それぞれ価値観が違うのは当たり前ですが、今回の講義に共感できました。精神と身体のバランスが大事だと思いました。特に精神の幸せの介護を行なっていきたいです。</t>
  </si>
  <si>
    <t>介護の仕事の、在り方や考え方、職員目線ではなく利用者目線に立って仕事に取り組むことの大切さ、人として尊重しなければいけないということを改めて感じました。</t>
  </si>
  <si>
    <t>現在従来型施設で、入社してから何事にも時間に追われている環境が悩みでもあります。福祉の現場がお年寄りにとって安心して老いて、安心して最期を迎える場でなければならない言葉に教えさせられました。</t>
  </si>
  <si>
    <t>食事をしなくなり永眠された方を何人か見て、食事を取らなくなった、身体が受け付けなくなった、病気などが原因で食べたくないとは思っていましたが、最期の準備をしていると聞いたときは納得しました。
帰宅願望のことも「帰りたい」と思うのは当たり前なのに、そう言われてしまうことも、なんでだろうと思いました。初めて帰宅願望への思いをみた気がしました。</t>
  </si>
  <si>
    <t>人が人を幸せにするということを念頭において毎日を過ごしていると、必然的に明るい環境や人を思いやる気持ちが湧いてくるかもしれないと思います。</t>
  </si>
  <si>
    <t>初めに感じた疑問や常時疑問があってよいのだと感じました。何が正解なのか分からないという正直な内容に、自身にとって救いとなりました。幸せという定義は人によってに違うため、常に考えていく難しさを実感しました。</t>
  </si>
  <si>
    <t>人が人であるためのケアと、施設の利用者に対しての考えに、違いが有ることが分かりました。少しでもその人の幸せを考えたケアをしたいを思いました。</t>
  </si>
  <si>
    <t>介護する側からの視点ではなく、入居者の視点。問題行動と考えるのは、介護視点であり、入居者であれば誰でも家に帰りたいと考えるのが当たり前。この常識を理解すべきと改めて考えさせられました。</t>
  </si>
  <si>
    <t>事例③について、介護と看護、そしてご家族との連携について、利用者が何を求めているのか？その実現について、全てにおいて連携が大切になこと、涙が出そうになりました。</t>
  </si>
  <si>
    <t>以前従来型の特養に勤めていたので、従来型からユニットケアの移行の過程は興味深かったです。
確かに当時も事例①のように、職員の思いから少しずつ変わっていったように思います。事例③の入所後においても、そこに住んでいるという安心感を提供することに、とても共感できました。</t>
  </si>
  <si>
    <t>事例が分かり易くてよかったです。</t>
  </si>
  <si>
    <t>従来型の経験しかない職員、介護経験しかない職員など、様々な人材が集まってチームとしてケアに当たっていくには、ユニットケアの意味意義、また自施設ではどのようなケアを実現させていくのか、という明確な方針を共有が重要であると思いました。</t>
  </si>
  <si>
    <t>松寿園さんの一つ一つの課題をクリアしていくということ、今できることからみんなで取り組んでいく、という姿勢を自分も大切にし、ユニット内で生かしていけたらと思いました。</t>
  </si>
  <si>
    <t>上手くいかなかった事例を取り上げてほしかったです。</t>
  </si>
  <si>
    <t>看取り介護の事例で、施設だけで全てを対応するのではなく、その家族の参加・協力があったことは、その入居者は幸せな最期を過ごせたなと感じました。</t>
  </si>
  <si>
    <t>グリーンヒル八千代台さんの柔軟な対応や理想的な利用者との関わりに感動しました。利用者が外出できる環境を自施設でも行っていければと思いますが、現状人員不足かと思います。</t>
  </si>
  <si>
    <t>従来型施設からユニットケア移行への取り組みが、とても参考になりました。</t>
  </si>
  <si>
    <t>従来型のハード面でもありながら、ユニット型ケアへ取り組まれた施設のお話は、併設する従来型自施設への参考としていきたいと思いました。他ユニット施設の努力・取り組みも参考とさせて頂きたいと思いました。</t>
  </si>
  <si>
    <t>看護、介護の共有場で情報を共有を図ることや家族の思いを引き出したことで、家で看取りをできたことはすごいことだと思いました。</t>
  </si>
  <si>
    <t>事例③は、人生の最後に最高の時間を提供できた人だと思います。自分が考えているケアの枠の狭さに気づきました。</t>
  </si>
  <si>
    <t>ハードだけに頼らず、ソフト（職員）を育てること、自分を見直すことが必要、各業務の協働できる環境を作り上げたいと思います。ソフト面の強化がどこの施設でも課題だと思いました。</t>
  </si>
  <si>
    <t>自分達の考え方を変えることも大事なことだが、それによって何が変わるのか、また何が変わらないのかを考えさせられ、とても勉強になりました。</t>
  </si>
  <si>
    <t>事例③での入浴方法に興味を持ちました。介護と看護の密な連携姿勢がよく伝わりました。</t>
  </si>
  <si>
    <t>24Hシートの活用事例がとてもよかったです。</t>
  </si>
  <si>
    <t>ユニットケアに携わる中で、施設は違えど、抱えている悩みや問題は共通しているところがあり、良い方向に向けて進んでいくためのヒントとして得ることができ、勉強になりました。</t>
  </si>
  <si>
    <t>各職種を入れ垣根を取り除いたことを伺い、大変だったがよいケアにつなげたことは、自施設でも取り入れたいと思います。</t>
  </si>
  <si>
    <t>他の施設では、外出やユニット費はどのようにしているのかなどを聞けてよかったです。24Ｈシートについても悩んでいたので、参考になりました。</t>
  </si>
  <si>
    <t>ユニットケアを始めたばかりの方やベテランの方の意見を聞き、ハードよりソフトをより大事にしていることや、悩みを共有できて参考になりました。</t>
  </si>
  <si>
    <t>身内での話し合いになってしまいました。ユニットケアについては、問題点は何かを取り上げた個別ケアなのに、個別になっていないです。何をしているのか分からなくなることがありました。</t>
  </si>
  <si>
    <t>自分達の施設の「一番のウリ」って何なのかと考えた時、実は日頃職員が考えていること、行っていることが、十分「ウリ」なのだと分かりました。</t>
  </si>
  <si>
    <t>新人教育のチャックシート等、他施設のものを参考。ユニットでは他ユニットの利用者の把握はどの様にしているのか？</t>
  </si>
  <si>
    <t>他施設の体制とか取り組みなどが分かって良かったと思います。ただ悩む所は、職員不足からくる精神的負担や給料体制は、いずれも同じで有ることが分かりました。</t>
  </si>
  <si>
    <t>同じ問題を抱えて日々仕事に取り組んでいることや、改善に向けて色々な面で考え実施されていることが勉強になりました。</t>
  </si>
  <si>
    <t>ユニット経験の有無にかかわらず、他施設の方々といろいろなお話ができて良かったです。同じ介護職種での仲間の広がりの場が、もっとたくさんあるとよいと思います。</t>
  </si>
  <si>
    <t>他施設の良い面が聞くことが出来て、よい刺激となりました。情報共有化、他職種との連携の方法について、具体的に知ることができました。</t>
  </si>
  <si>
    <t>各施設の方と、24Hシートの活用のメリット・デメリットの話ができました。</t>
  </si>
  <si>
    <t>思うことはたくさんあるが、なかなか実現できていないという意見が多かったです。小さなリスクも大きく捉える必要があるが、リスクをいかに小さくして実現できることを増やすことの大切さを感じました。</t>
  </si>
  <si>
    <t>現場スタッフの戸惑いや、「前向きにユニットケアに取り組みたい」と願っていても、中々発進できていないため、「上長が旗振り役をしてくれると良い」との意見もあって、各々の施設スタッフの意見が交換出来て良かったと考えます。</t>
  </si>
  <si>
    <t>座学を短くし、もっと沢山グループワークの時間が増えればよいと思いました。</t>
  </si>
  <si>
    <t>ユニットリーダー研修の取り組みやリーダーのやるべきこと。（業務や職員について）</t>
  </si>
  <si>
    <t>ユニットケアについて。取り組みも聞きたいテーマですが、ダメであった事例など、反省点なども聞いてみたいです。</t>
  </si>
  <si>
    <t>アンケートにて出された様な課題を、どの様に対応しているかなどの話を座学にて受けたいです。</t>
  </si>
  <si>
    <t>各部署に特化した集まりがあるとよいと思いました。残在機能をキープするために、簡単にできるケア等を知る研修があればと思います。</t>
  </si>
  <si>
    <t>正直、何が人が人を幸せにすることなのかがはっきりと分からず、理想論ばかりを感じました。ケアする側は皆同じ様なことを想い感じていると思いますが、理想では施設は不要になってしまうし、親族は黙っていないと思いました。</t>
  </si>
  <si>
    <t>入居者の方にとって、どうホームで過ごすことが幸せなのか、そのお手伝いをどうしていくべきか、改めて考えてみようと思いました。入居者一人ひとりについてスタッフ全員で話し合い、日々の生活に寄り添えるケアを目指したいと思います。</t>
  </si>
  <si>
    <t>「人」としてどう関わるか、基本的なことだけれど忘れてしまっているこを、ズバリを言われたような気がして、思わずハッとしました。改めて気づかされることが多かった内容で、とても分かり易く勉強になりました。</t>
  </si>
  <si>
    <t>介護職としてご利用者に毎回関わっている毎日のケアを、当たり前と思わないようにする。介護の専門職として、その人の幸せを考える。業務優先になることが無い様、努めていければと思います。</t>
  </si>
  <si>
    <t>「その人にとっての幸せ」を考えることができました。特に「死への準備」という考え方に関しては、今まであまり話題にならなかった内容なので、施設に持ち帰ってみんなで話し合いたいです。</t>
  </si>
  <si>
    <t>初めショックだったことが、当たり前になってきていることを感じました。日々の中で当たり前に疑問をもつことも必要なことで、それをうまく伝えていけたらと思います。それには、最低限の知識も必要だなと思います。少しづづでも取り組めれば、もっとゆったりとした幸せな生活の場が作れると思いました。ブレない意識で努めていきたいです。</t>
  </si>
  <si>
    <t>自分が持っていたユニットケアや基本的な介護の考え方は、先入観が強かったなと教えられました。</t>
  </si>
  <si>
    <t>講義の中で、福祉が死と老の準備ができるやさしい所になって行くことを望むを話されたこと、やさしい職場を作って下さいと話されたことについて、介護には答えはないので、その方一人一人に合った当たり前の介護を心掛け行っていきたいです。</t>
  </si>
  <si>
    <t>悩みや疑問を言葉にして発信することは、大きな力が必要だが大切なことだと思いました。</t>
  </si>
  <si>
    <t>個人個人の意思の尊重や人生のあり方があることを再度教えられました。</t>
  </si>
  <si>
    <t>施設か在宅かではなく、複合型施設は“家族”と“本人”両者の思いを組み込んで、、一方的にならないその人らしい人生を看取れるのかと、興味をもてました。</t>
  </si>
  <si>
    <t>普段は自設内の職員同士でしか共有できないことが、他の施設の職員の方々と意見を出し合い、話し合うことで、自身の業務や心がけの参考になりました。</t>
  </si>
  <si>
    <t>介護職以外（特にNS、事務職）の研修</t>
  </si>
  <si>
    <t>失敗からの意見。また、実践事例を報告して下さった、施設の管理職ではない、1～2年目のスタッフさんの現況等を聞いてみたいです。</t>
  </si>
  <si>
    <t>施設研修に伺い、自分の目・身体で他施設のユニットケアを見てみたいです。また、スタッフの数、入浴形態や食事形態などをスタッフの動いている状態で見てみたいです。
一回ではなく、次もユニットケア研修に参加して、ユニットケアについて他施設と話し合いがしたいです。(これからのユニットを開設するスタッフが多くいたので、質問のバランスに偏りがあった為)</t>
  </si>
  <si>
    <t>ユニットケアならではの新人教育について、取り上げてほしいと思いました。</t>
  </si>
  <si>
    <t>ユニットリーダー研修受講の有無で分けた研修を行ってほしいです。経験のない中での討議では、話を聞くだけのような流れになってしまいました。</t>
  </si>
  <si>
    <t>ユニットケアにかかる全ての人に、是非ともリーダー研修レベルの講義研修が受けられるシステムを作ってほしいです。</t>
  </si>
  <si>
    <t>他部署との連携はどうしたらいいのか？介護職以外（特にNS、事務職）に研修にでてもらいたいです。</t>
  </si>
  <si>
    <t>新人研修・新人教育</t>
  </si>
  <si>
    <t>他部署との連携・チームワークについて</t>
  </si>
  <si>
    <t>他部署との連携・チームワークについて</t>
  </si>
  <si>
    <t>他部署との連携・チームワークについて</t>
  </si>
  <si>
    <t>ユニットケア（初心者向け）</t>
  </si>
  <si>
    <t>リハビリについて</t>
  </si>
  <si>
    <t>レクリエーション</t>
  </si>
  <si>
    <t>介護職員の増員について</t>
  </si>
  <si>
    <t>各部署に特化したした集まり</t>
  </si>
  <si>
    <t>看護と介護について</t>
  </si>
  <si>
    <t>住みやすい施設とは（居宅風、ホテル風）の接遇</t>
  </si>
  <si>
    <t>職員育成</t>
  </si>
  <si>
    <t>これからユニットができるので、事例の「従来型施設からユニットケア施設へのチャレンジ」という内容はとても参考になりました。</t>
  </si>
  <si>
    <t>ユニットケアを始めるに当って、初めにどのように取り組んでいくのか、取り組むに当って職員にどのように伝えていくのか。職員配置、グループ内での協力する姿勢や取り組む方法。ユニットケアになってからの良かった点、悪かった点、施設で取り組んでいったことを知りたいです。</t>
  </si>
  <si>
    <t>午後　実施事例①②③　（記述）</t>
  </si>
  <si>
    <t>午後　実施事例①②③　（選択）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</si>
</sst>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回答率&quot;\ 0%"/>
    <numFmt numFmtId="178" formatCode="&quot;●　&quot;@"/>
  </numFmts>
  <fonts count="63">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b/>
      <sz val="11"/>
      <color indexed="8"/>
      <name val="HG丸ｺﾞｼｯｸM-PRO"/>
      <family val="3"/>
    </font>
    <font>
      <sz val="8"/>
      <color indexed="8"/>
      <name val="HG丸ｺﾞｼｯｸM-PRO"/>
      <family val="3"/>
    </font>
    <font>
      <b/>
      <sz val="8"/>
      <color indexed="8"/>
      <name val="HG丸ｺﾞｼｯｸM-PRO"/>
      <family val="3"/>
    </font>
    <font>
      <sz val="10"/>
      <color indexed="8"/>
      <name val="HG丸ｺﾞｼｯｸM-PRO"/>
      <family val="3"/>
    </font>
    <font>
      <sz val="9"/>
      <color indexed="8"/>
      <name val="HG丸ｺﾞｼｯｸM-PRO"/>
      <family val="3"/>
    </font>
    <font>
      <sz val="10"/>
      <color indexed="63"/>
      <name val="Consolas"/>
      <family val="3"/>
    </font>
    <font>
      <sz val="6"/>
      <color indexed="8"/>
      <name val="HG丸ｺﾞｼｯｸM-PRO"/>
      <family val="3"/>
    </font>
    <font>
      <sz val="12"/>
      <color indexed="8"/>
      <name val="HG丸ｺﾞｼｯｸM-PRO"/>
      <family val="3"/>
    </font>
    <font>
      <sz val="14"/>
      <color indexed="8"/>
      <name val="HG丸ｺﾞｼｯｸM-PRO"/>
      <family val="3"/>
    </font>
    <font>
      <b/>
      <sz val="12"/>
      <color indexed="8"/>
      <name val="HG丸ｺﾞｼｯｸM-PRO"/>
      <family val="3"/>
    </font>
    <font>
      <sz val="12"/>
      <color indexed="8"/>
      <name val="ＭＳ Ｐゴシック"/>
      <family val="3"/>
    </font>
    <font>
      <b/>
      <sz val="14"/>
      <color indexed="8"/>
      <name val="HG丸ｺﾞｼｯｸM-PRO"/>
      <family val="3"/>
    </font>
    <font>
      <b/>
      <sz val="16"/>
      <color indexed="8"/>
      <name val="HG丸ｺﾞｼｯｸM-PRO"/>
      <family val="3"/>
    </font>
    <font>
      <sz val="9"/>
      <color indexed="8"/>
      <name val="Arial"/>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0.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8"/>
      <color theme="1"/>
      <name val="HG丸ｺﾞｼｯｸM-PRO"/>
      <family val="3"/>
    </font>
    <font>
      <sz val="9"/>
      <color theme="1"/>
      <name val="HG丸ｺﾞｼｯｸM-PRO"/>
      <family val="3"/>
    </font>
    <font>
      <sz val="10"/>
      <color rgb="FF333333"/>
      <name val="Consolas"/>
      <family val="3"/>
    </font>
    <font>
      <b/>
      <sz val="12"/>
      <color theme="1"/>
      <name val="HG丸ｺﾞｼｯｸM-PRO"/>
      <family val="3"/>
    </font>
    <font>
      <sz val="12"/>
      <color theme="1"/>
      <name val="Calibri"/>
      <family val="3"/>
    </font>
    <font>
      <sz val="9"/>
      <color theme="1"/>
      <name val="Arial"/>
      <family val="2"/>
    </font>
    <font>
      <sz val="12"/>
      <color theme="1"/>
      <name val="HG丸ｺﾞｼｯｸM-PRO"/>
      <family val="3"/>
    </font>
    <font>
      <sz val="14"/>
      <color theme="1"/>
      <name val="HG丸ｺﾞｼｯｸM-PRO"/>
      <family val="3"/>
    </font>
    <font>
      <b/>
      <sz val="8"/>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top style="thin"/>
      <bottom style="thin"/>
    </border>
    <border>
      <left style="thin"/>
      <right/>
      <top/>
      <bottom/>
    </border>
    <border>
      <left/>
      <right/>
      <top style="thin"/>
      <bottom style="thin"/>
    </border>
    <border>
      <left style="hair"/>
      <right style="hair"/>
      <top style="hair"/>
      <bottom style="hair"/>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8">
    <xf numFmtId="0" fontId="0" fillId="0" borderId="0" xfId="0" applyFont="1" applyAlignment="1">
      <alignment vertical="center"/>
    </xf>
    <xf numFmtId="0" fontId="52" fillId="0" borderId="0" xfId="0" applyFont="1" applyAlignment="1">
      <alignment vertical="center"/>
    </xf>
    <xf numFmtId="0" fontId="52" fillId="0" borderId="10" xfId="0" applyFont="1" applyBorder="1" applyAlignment="1">
      <alignment horizontal="center" vertical="center"/>
    </xf>
    <xf numFmtId="0" fontId="52" fillId="0" borderId="0" xfId="0" applyFont="1" applyAlignment="1">
      <alignment horizontal="left" vertical="center"/>
    </xf>
    <xf numFmtId="0" fontId="52" fillId="0" borderId="0" xfId="0" applyFont="1" applyAlignment="1">
      <alignment horizontal="center" vertical="center"/>
    </xf>
    <xf numFmtId="0" fontId="53" fillId="0" borderId="11" xfId="0" applyFont="1" applyBorder="1" applyAlignment="1">
      <alignment horizontal="center" vertical="center"/>
    </xf>
    <xf numFmtId="0" fontId="53" fillId="0" borderId="12" xfId="0" applyFont="1" applyBorder="1" applyAlignment="1">
      <alignment horizontal="center" vertical="center"/>
    </xf>
    <xf numFmtId="0" fontId="54" fillId="0" borderId="10" xfId="0" applyFont="1" applyBorder="1" applyAlignment="1">
      <alignment horizontal="center" vertical="center" wrapText="1"/>
    </xf>
    <xf numFmtId="0" fontId="54" fillId="0" borderId="10" xfId="0" applyFont="1" applyBorder="1" applyAlignment="1">
      <alignment horizontal="left" vertical="top" wrapText="1"/>
    </xf>
    <xf numFmtId="0" fontId="54" fillId="0" borderId="0" xfId="0" applyFont="1" applyAlignment="1">
      <alignment horizontal="left" vertical="center"/>
    </xf>
    <xf numFmtId="0" fontId="54" fillId="0" borderId="10" xfId="0" applyFont="1" applyBorder="1" applyAlignment="1">
      <alignment horizontal="left" vertical="top"/>
    </xf>
    <xf numFmtId="0" fontId="54" fillId="0" borderId="10" xfId="0" applyFont="1" applyBorder="1" applyAlignment="1">
      <alignment vertical="top"/>
    </xf>
    <xf numFmtId="0" fontId="54" fillId="0" borderId="10" xfId="0" applyFont="1" applyBorder="1" applyAlignment="1">
      <alignment vertical="top" wrapText="1"/>
    </xf>
    <xf numFmtId="0" fontId="54" fillId="0" borderId="0" xfId="0" applyFont="1" applyAlignment="1">
      <alignment vertical="center"/>
    </xf>
    <xf numFmtId="0" fontId="52" fillId="0" borderId="10" xfId="0" applyFont="1" applyBorder="1" applyAlignment="1">
      <alignment horizontal="center" vertical="center"/>
    </xf>
    <xf numFmtId="0" fontId="53" fillId="0" borderId="11" xfId="0" applyFont="1" applyBorder="1" applyAlignment="1">
      <alignment horizontal="center" vertical="center" wrapText="1"/>
    </xf>
    <xf numFmtId="0" fontId="52" fillId="0" borderId="10" xfId="0" applyFont="1" applyBorder="1" applyAlignment="1">
      <alignment horizontal="center" vertical="center"/>
    </xf>
    <xf numFmtId="0" fontId="52" fillId="0" borderId="10" xfId="0" applyFont="1" applyBorder="1" applyAlignment="1">
      <alignment horizontal="center" vertical="center"/>
    </xf>
    <xf numFmtId="0" fontId="52" fillId="0" borderId="0" xfId="0" applyFont="1" applyAlignment="1">
      <alignment horizontal="center" vertical="center" shrinkToFit="1"/>
    </xf>
    <xf numFmtId="0" fontId="52" fillId="0" borderId="10" xfId="0" applyFont="1" applyBorder="1" applyAlignment="1">
      <alignment horizontal="center" vertical="center"/>
    </xf>
    <xf numFmtId="0" fontId="52"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0" xfId="0" applyFont="1" applyBorder="1" applyAlignment="1">
      <alignment horizontal="center" vertical="center"/>
    </xf>
    <xf numFmtId="0" fontId="0" fillId="0" borderId="0" xfId="0" applyBorder="1" applyAlignment="1">
      <alignment vertical="center"/>
    </xf>
    <xf numFmtId="0" fontId="53" fillId="0" borderId="0" xfId="0" applyFont="1" applyBorder="1" applyAlignment="1">
      <alignment vertical="top"/>
    </xf>
    <xf numFmtId="0" fontId="53" fillId="0" borderId="0" xfId="0" applyFont="1" applyBorder="1" applyAlignment="1">
      <alignment horizontal="left" vertical="center"/>
    </xf>
    <xf numFmtId="0" fontId="0" fillId="0" borderId="0" xfId="0" applyBorder="1" applyAlignment="1">
      <alignment horizontal="left" vertical="center"/>
    </xf>
    <xf numFmtId="0" fontId="53" fillId="0" borderId="0" xfId="0" applyFont="1" applyBorder="1" applyAlignment="1">
      <alignment vertical="center"/>
    </xf>
    <xf numFmtId="0" fontId="0" fillId="0" borderId="0" xfId="0" applyAlignment="1">
      <alignment vertical="center"/>
    </xf>
    <xf numFmtId="0" fontId="53" fillId="0" borderId="0" xfId="0" applyFont="1" applyBorder="1" applyAlignment="1">
      <alignment horizontal="left" vertical="top"/>
    </xf>
    <xf numFmtId="0" fontId="52" fillId="0" borderId="13"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vertical="center"/>
    </xf>
    <xf numFmtId="0" fontId="52" fillId="0" borderId="13" xfId="0" applyFont="1" applyBorder="1" applyAlignment="1">
      <alignment vertical="center" shrinkToFit="1"/>
    </xf>
    <xf numFmtId="0" fontId="52" fillId="0" borderId="14" xfId="0" applyFont="1" applyBorder="1" applyAlignment="1">
      <alignment horizontal="center" vertical="center" shrinkToFit="1"/>
    </xf>
    <xf numFmtId="0" fontId="0" fillId="0" borderId="10" xfId="0" applyBorder="1" applyAlignment="1">
      <alignment horizontal="center" vertical="center"/>
    </xf>
    <xf numFmtId="9" fontId="52" fillId="0" borderId="10" xfId="42" applyFont="1" applyBorder="1" applyAlignment="1">
      <alignment horizontal="center" vertical="center"/>
    </xf>
    <xf numFmtId="0" fontId="52" fillId="0" borderId="13" xfId="0" applyFont="1" applyBorder="1" applyAlignment="1">
      <alignment vertical="center" wrapText="1"/>
    </xf>
    <xf numFmtId="0" fontId="55" fillId="0" borderId="13" xfId="0" applyFont="1" applyBorder="1" applyAlignment="1">
      <alignment vertical="center" wrapText="1"/>
    </xf>
    <xf numFmtId="0" fontId="56" fillId="0" borderId="0" xfId="0" applyFont="1" applyAlignment="1">
      <alignment horizontal="left" vertical="top"/>
    </xf>
    <xf numFmtId="0" fontId="53" fillId="0" borderId="15" xfId="0" applyFont="1" applyBorder="1" applyAlignment="1">
      <alignment horizontal="left" vertical="top" wrapText="1"/>
    </xf>
    <xf numFmtId="0" fontId="54" fillId="0" borderId="0" xfId="0" applyFont="1" applyBorder="1" applyAlignment="1">
      <alignment horizontal="left" vertical="top"/>
    </xf>
    <xf numFmtId="0" fontId="54" fillId="0" borderId="0" xfId="0" applyFont="1" applyBorder="1" applyAlignment="1">
      <alignment vertical="top"/>
    </xf>
    <xf numFmtId="0" fontId="54" fillId="0" borderId="0" xfId="0" applyFont="1" applyBorder="1" applyAlignment="1">
      <alignment vertical="top" wrapText="1"/>
    </xf>
    <xf numFmtId="0" fontId="54" fillId="0" borderId="0" xfId="0" applyFont="1" applyBorder="1" applyAlignment="1">
      <alignment horizontal="left" vertical="top" wrapText="1"/>
    </xf>
    <xf numFmtId="0" fontId="0" fillId="0" borderId="10" xfId="0" applyBorder="1" applyAlignment="1">
      <alignment vertical="center"/>
    </xf>
    <xf numFmtId="0" fontId="0" fillId="0" borderId="0" xfId="0" applyNumberFormat="1" applyAlignment="1">
      <alignment vertical="center"/>
    </xf>
    <xf numFmtId="176" fontId="52" fillId="0" borderId="10" xfId="42" applyNumberFormat="1" applyFont="1" applyBorder="1" applyAlignment="1">
      <alignment horizontal="center" vertical="center"/>
    </xf>
    <xf numFmtId="0" fontId="0" fillId="0" borderId="10" xfId="0" applyBorder="1" applyAlignment="1">
      <alignment vertical="center" wrapText="1"/>
    </xf>
    <xf numFmtId="0" fontId="52" fillId="0" borderId="10" xfId="0" applyFont="1"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52"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13" xfId="0" applyFont="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vertical="center"/>
    </xf>
    <xf numFmtId="0" fontId="52" fillId="0" borderId="10" xfId="0" applyFont="1" applyBorder="1" applyAlignment="1">
      <alignment horizontal="center" vertical="center" wrapText="1"/>
    </xf>
    <xf numFmtId="0" fontId="52" fillId="0" borderId="0" xfId="0" applyFont="1" applyBorder="1" applyAlignment="1">
      <alignment horizontal="center" vertical="center"/>
    </xf>
    <xf numFmtId="0" fontId="52" fillId="0" borderId="10" xfId="0" applyFont="1" applyBorder="1" applyAlignment="1">
      <alignment horizontal="center" vertical="center"/>
    </xf>
    <xf numFmtId="0" fontId="57" fillId="0" borderId="0" xfId="0" applyFont="1" applyBorder="1" applyAlignment="1">
      <alignment vertical="top"/>
    </xf>
    <xf numFmtId="0" fontId="57" fillId="0" borderId="0" xfId="0" applyFont="1" applyBorder="1" applyAlignment="1">
      <alignment vertical="center"/>
    </xf>
    <xf numFmtId="0" fontId="52"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vertical="center"/>
    </xf>
    <xf numFmtId="0" fontId="58" fillId="0" borderId="0" xfId="0" applyFont="1" applyAlignment="1">
      <alignment vertical="center"/>
    </xf>
    <xf numFmtId="0" fontId="57" fillId="0" borderId="0" xfId="0" applyFont="1" applyBorder="1" applyAlignment="1">
      <alignment horizontal="left" vertical="center"/>
    </xf>
    <xf numFmtId="0" fontId="59" fillId="0" borderId="0" xfId="0" applyFont="1" applyAlignment="1">
      <alignment vertical="center"/>
    </xf>
    <xf numFmtId="177" fontId="52" fillId="0" borderId="0" xfId="42" applyNumberFormat="1" applyFont="1" applyBorder="1" applyAlignment="1">
      <alignment vertical="center"/>
    </xf>
    <xf numFmtId="0" fontId="52" fillId="0" borderId="10" xfId="0" applyFont="1" applyBorder="1" applyAlignment="1">
      <alignment horizontal="center" vertical="center"/>
    </xf>
    <xf numFmtId="0" fontId="60" fillId="0" borderId="0" xfId="0" applyFont="1" applyAlignment="1">
      <alignment horizontal="left" vertical="center"/>
    </xf>
    <xf numFmtId="0" fontId="58" fillId="0" borderId="0" xfId="0" applyFont="1" applyBorder="1" applyAlignment="1">
      <alignment vertical="center"/>
    </xf>
    <xf numFmtId="0" fontId="58" fillId="0" borderId="0" xfId="0" applyFont="1" applyBorder="1" applyAlignment="1">
      <alignment horizontal="left" vertical="center"/>
    </xf>
    <xf numFmtId="0" fontId="0" fillId="0" borderId="10" xfId="0" applyFill="1" applyBorder="1" applyAlignment="1">
      <alignment vertical="center"/>
    </xf>
    <xf numFmtId="0" fontId="52" fillId="0" borderId="14" xfId="0" applyFont="1" applyBorder="1" applyAlignment="1">
      <alignment vertical="center"/>
    </xf>
    <xf numFmtId="0" fontId="52" fillId="0" borderId="16" xfId="0" applyFont="1" applyBorder="1" applyAlignment="1">
      <alignment vertical="center"/>
    </xf>
    <xf numFmtId="0" fontId="52" fillId="0" borderId="13" xfId="0" applyFont="1" applyBorder="1" applyAlignment="1">
      <alignment vertical="center"/>
    </xf>
    <xf numFmtId="0" fontId="0" fillId="0" borderId="0" xfId="0" applyNumberFormat="1" applyFill="1"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xf>
    <xf numFmtId="178" fontId="60" fillId="0" borderId="17" xfId="0" applyNumberFormat="1" applyFont="1" applyBorder="1" applyAlignment="1">
      <alignment horizontal="left" vertical="center" wrapText="1"/>
    </xf>
    <xf numFmtId="0" fontId="52" fillId="0" borderId="14" xfId="0" applyFont="1" applyBorder="1" applyAlignment="1">
      <alignment horizontal="left" vertical="center" shrinkToFit="1"/>
    </xf>
    <xf numFmtId="0" fontId="52" fillId="0" borderId="16" xfId="0" applyFont="1" applyBorder="1" applyAlignment="1">
      <alignment horizontal="left" vertical="center" shrinkToFit="1"/>
    </xf>
    <xf numFmtId="0" fontId="52" fillId="0" borderId="13" xfId="0" applyFont="1" applyBorder="1" applyAlignment="1">
      <alignment horizontal="left" vertical="center" shrinkToFit="1"/>
    </xf>
    <xf numFmtId="0" fontId="52" fillId="0" borderId="14" xfId="0" applyFont="1" applyBorder="1" applyAlignment="1">
      <alignment horizontal="center" vertical="center"/>
    </xf>
    <xf numFmtId="0" fontId="52" fillId="0" borderId="13" xfId="0" applyFont="1" applyBorder="1" applyAlignment="1">
      <alignment horizontal="center" vertical="center"/>
    </xf>
    <xf numFmtId="0" fontId="52" fillId="0" borderId="16" xfId="0" applyFont="1" applyBorder="1" applyAlignment="1">
      <alignment horizontal="center" vertical="center"/>
    </xf>
    <xf numFmtId="177" fontId="52" fillId="0" borderId="0" xfId="42" applyNumberFormat="1" applyFont="1" applyBorder="1" applyAlignment="1">
      <alignment horizontal="left" vertical="center"/>
    </xf>
    <xf numFmtId="0" fontId="61" fillId="33" borderId="0" xfId="0" applyFont="1" applyFill="1" applyAlignment="1">
      <alignment horizontal="center" vertical="distributed" wrapText="1"/>
    </xf>
    <xf numFmtId="0" fontId="53" fillId="0" borderId="12" xfId="0" applyFont="1" applyBorder="1" applyAlignment="1">
      <alignment horizontal="left" vertical="top" wrapText="1"/>
    </xf>
    <xf numFmtId="0" fontId="53" fillId="0" borderId="18" xfId="0" applyFont="1" applyBorder="1" applyAlignment="1">
      <alignment horizontal="left" vertical="top" wrapText="1"/>
    </xf>
    <xf numFmtId="0" fontId="53" fillId="0" borderId="11" xfId="0" applyFont="1" applyBorder="1" applyAlignment="1">
      <alignment horizontal="left" vertical="top" wrapText="1"/>
    </xf>
    <xf numFmtId="0" fontId="52" fillId="0" borderId="10" xfId="0" applyFont="1" applyBorder="1" applyAlignment="1">
      <alignment horizontal="center" vertical="center"/>
    </xf>
    <xf numFmtId="0" fontId="53" fillId="0" borderId="14" xfId="0" applyFont="1" applyBorder="1" applyAlignment="1">
      <alignment horizontal="center" vertical="top"/>
    </xf>
    <xf numFmtId="0" fontId="53" fillId="0" borderId="16" xfId="0" applyFont="1" applyBorder="1" applyAlignment="1">
      <alignment horizontal="center" vertical="top"/>
    </xf>
    <xf numFmtId="0" fontId="53" fillId="0" borderId="13" xfId="0" applyFont="1" applyBorder="1" applyAlignment="1">
      <alignment horizontal="center" vertical="top"/>
    </xf>
    <xf numFmtId="0" fontId="53" fillId="0" borderId="12" xfId="0" applyFont="1" applyBorder="1" applyAlignment="1">
      <alignment horizontal="left" vertical="center"/>
    </xf>
    <xf numFmtId="0" fontId="53" fillId="0" borderId="11" xfId="0" applyFont="1" applyBorder="1" applyAlignment="1">
      <alignment horizontal="left" vertical="center"/>
    </xf>
    <xf numFmtId="0" fontId="62" fillId="0" borderId="12" xfId="0" applyFont="1" applyBorder="1" applyAlignment="1">
      <alignment horizontal="left" vertical="center"/>
    </xf>
    <xf numFmtId="0" fontId="62" fillId="0" borderId="11" xfId="0" applyFont="1" applyBorder="1" applyAlignment="1">
      <alignment horizontal="left" vertical="center"/>
    </xf>
    <xf numFmtId="0" fontId="53" fillId="0" borderId="19" xfId="0" applyFont="1" applyBorder="1" applyAlignment="1">
      <alignment horizontal="center" vertical="top" wrapText="1"/>
    </xf>
    <xf numFmtId="0" fontId="53" fillId="0" borderId="20" xfId="0" applyFont="1" applyBorder="1" applyAlignment="1">
      <alignment horizontal="center" vertical="top" wrapText="1"/>
    </xf>
    <xf numFmtId="0" fontId="53" fillId="0" borderId="15" xfId="0" applyFont="1" applyBorder="1" applyAlignment="1">
      <alignment horizontal="center" vertical="top" wrapText="1"/>
    </xf>
    <xf numFmtId="0" fontId="53" fillId="0" borderId="21" xfId="0" applyFont="1" applyBorder="1" applyAlignment="1">
      <alignment horizontal="center" vertical="top" wrapText="1"/>
    </xf>
    <xf numFmtId="0" fontId="53" fillId="0" borderId="22" xfId="0" applyFont="1" applyBorder="1" applyAlignment="1">
      <alignment horizontal="center" vertical="top" wrapText="1"/>
    </xf>
    <xf numFmtId="0" fontId="53" fillId="0" borderId="23" xfId="0" applyFont="1" applyBorder="1" applyAlignment="1">
      <alignment horizontal="center" vertical="top" wrapText="1"/>
    </xf>
    <xf numFmtId="0" fontId="0" fillId="0" borderId="1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rPr>
              <a:t>１．施設の形態とケアの体制はなんですか？</a:t>
            </a:r>
          </a:p>
        </c:rich>
      </c:tx>
      <c:layout>
        <c:manualLayout>
          <c:xMode val="factor"/>
          <c:yMode val="factor"/>
          <c:x val="-0.00125"/>
          <c:y val="-0.013"/>
        </c:manualLayout>
      </c:layout>
      <c:spPr>
        <a:noFill/>
        <a:ln w="3175">
          <a:noFill/>
        </a:ln>
      </c:spPr>
    </c:title>
    <c:plotArea>
      <c:layout>
        <c:manualLayout>
          <c:xMode val="edge"/>
          <c:yMode val="edge"/>
          <c:x val="0.0715"/>
          <c:y val="0.24175"/>
          <c:w val="0.348"/>
          <c:h val="0.613"/>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a:effectLst>
                <a:outerShdw dist="35921" dir="2700000" algn="br">
                  <a:prstClr val="black"/>
                </a:outerShdw>
              </a:effectLst>
            </c:spPr>
          </c:dPt>
          <c:dPt>
            <c:idx val="1"/>
            <c:spPr>
              <a:solidFill>
                <a:srgbClr val="AA4643"/>
              </a:solidFill>
              <a:ln w="3175">
                <a:noFill/>
              </a:ln>
              <a:effectLst>
                <a:outerShdw dist="35921" dir="2700000" algn="br">
                  <a:prstClr val="black"/>
                </a:outerShdw>
              </a:effectLst>
            </c:spPr>
          </c:dPt>
          <c:dPt>
            <c:idx val="2"/>
            <c:spPr>
              <a:solidFill>
                <a:srgbClr val="89A54E"/>
              </a:solidFill>
              <a:ln w="3175">
                <a:noFill/>
              </a:ln>
              <a:effectLst>
                <a:outerShdw dist="35921" dir="2700000" algn="br">
                  <a:prstClr val="black"/>
                </a:outerShdw>
              </a:effectLst>
            </c:spPr>
          </c:dPt>
          <c:dPt>
            <c:idx val="3"/>
            <c:spPr>
              <a:solidFill>
                <a:srgbClr val="71588F"/>
              </a:solidFill>
              <a:ln w="3175">
                <a:noFill/>
              </a:ln>
              <a:effectLst>
                <a:outerShdw dist="35921" dir="2700000" algn="br">
                  <a:prstClr val="black"/>
                </a:outerShdw>
              </a:effectLst>
            </c:spPr>
          </c:dPt>
          <c:dPt>
            <c:idx val="4"/>
            <c:spPr>
              <a:solidFill>
                <a:srgbClr val="4198AF"/>
              </a:solidFill>
              <a:ln w="3175">
                <a:noFill/>
              </a:ln>
              <a:effectLst>
                <a:outerShdw dist="35921" dir="2700000" algn="br">
                  <a:prstClr val="black"/>
                </a:outerShdw>
              </a:effectLst>
            </c:spPr>
          </c:dPt>
          <c:dPt>
            <c:idx val="5"/>
            <c:spPr>
              <a:solidFill>
                <a:srgbClr val="DB843D"/>
              </a:solidFill>
              <a:ln w="3175">
                <a:noFill/>
              </a:ln>
              <a:effectLst>
                <a:outerShdw dist="35921" dir="2700000" algn="br">
                  <a:prstClr val="black"/>
                </a:outerShdw>
              </a:effectLst>
            </c:spPr>
          </c:dPt>
          <c:dPt>
            <c:idx val="6"/>
            <c:spPr>
              <a:solidFill>
                <a:srgbClr val="93A9CF"/>
              </a:solidFill>
              <a:ln w="3175">
                <a:noFill/>
              </a:ln>
              <a:effectLst>
                <a:outerShdw dist="35921" dir="2700000" algn="br">
                  <a:prstClr val="black"/>
                </a:outerShdw>
              </a:effectLst>
            </c:spPr>
          </c:dPt>
          <c:dPt>
            <c:idx val="7"/>
            <c:spPr>
              <a:solidFill>
                <a:srgbClr val="D19392"/>
              </a:solidFill>
              <a:ln w="3175">
                <a:noFill/>
              </a:ln>
              <a:effectLst>
                <a:outerShdw dist="35921" dir="2700000" algn="br">
                  <a:prstClr val="black"/>
                </a:outerShdw>
              </a:effectLst>
            </c:spPr>
          </c:dPt>
          <c:dPt>
            <c:idx val="8"/>
            <c:spPr>
              <a:solidFill>
                <a:srgbClr val="B9CD96"/>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0"/>
              <c:spPr>
                <a:noFill/>
                <a:ln w="3175">
                  <a:noFill/>
                </a:ln>
              </c:spPr>
              <c:dLblPos val="inEnd"/>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7"/>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8"/>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numFmt formatCode="General" sourceLinked="0"/>
            <c:spPr>
              <a:noFill/>
              <a:ln w="3175">
                <a:noFill/>
              </a:ln>
            </c:spPr>
            <c:showLegendKey val="0"/>
            <c:showVal val="0"/>
            <c:showBubbleSize val="0"/>
            <c:showCatName val="0"/>
            <c:showSerName val="0"/>
            <c:showLeaderLines val="1"/>
            <c:showPercent val="1"/>
          </c:dLbls>
          <c:cat>
            <c:multiLvlStrRef>
              <c:f>グラフ!$C$6:$D$14</c:f>
              <c:multiLvlStrCache/>
            </c:multiLvlStrRef>
          </c:cat>
          <c:val>
            <c:numRef>
              <c:f>グラフ!$F$6:$F$14</c:f>
              <c:numCache/>
            </c:numRef>
          </c:val>
        </c:ser>
      </c:pieChart>
      <c:spPr>
        <a:noFill/>
        <a:ln>
          <a:noFill/>
        </a:ln>
      </c:spPr>
    </c:plotArea>
    <c:legend>
      <c:legendPos val="t"/>
      <c:layout>
        <c:manualLayout>
          <c:xMode val="edge"/>
          <c:yMode val="edge"/>
          <c:x val="0.43375"/>
          <c:y val="0.093"/>
          <c:w val="0.54675"/>
          <c:h val="0.881"/>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rPr>
              <a:t>２．あなたの職種はなんですか？</a:t>
            </a:r>
          </a:p>
        </c:rich>
      </c:tx>
      <c:layout>
        <c:manualLayout>
          <c:xMode val="factor"/>
          <c:yMode val="factor"/>
          <c:x val="-0.00125"/>
          <c:y val="-0.013"/>
        </c:manualLayout>
      </c:layout>
      <c:spPr>
        <a:noFill/>
        <a:ln w="3175">
          <a:noFill/>
        </a:ln>
      </c:spPr>
    </c:title>
    <c:plotArea>
      <c:layout>
        <c:manualLayout>
          <c:xMode val="edge"/>
          <c:yMode val="edge"/>
          <c:x val="0.13075"/>
          <c:y val="0.20625"/>
          <c:w val="0.34775"/>
          <c:h val="0.61475"/>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a:effectLst>
                <a:outerShdw dist="35921" dir="2700000" algn="br">
                  <a:prstClr val="black"/>
                </a:outerShdw>
              </a:effectLst>
            </c:spPr>
          </c:dPt>
          <c:dPt>
            <c:idx val="1"/>
            <c:spPr>
              <a:solidFill>
                <a:srgbClr val="AA4643"/>
              </a:solidFill>
              <a:ln w="3175">
                <a:noFill/>
              </a:ln>
              <a:effectLst>
                <a:outerShdw dist="35921" dir="2700000" algn="br">
                  <a:prstClr val="black"/>
                </a:outerShdw>
              </a:effectLst>
            </c:spPr>
          </c:dPt>
          <c:dPt>
            <c:idx val="2"/>
            <c:spPr>
              <a:solidFill>
                <a:srgbClr val="89A54E"/>
              </a:solidFill>
              <a:ln w="3175">
                <a:noFill/>
              </a:ln>
              <a:effectLst>
                <a:outerShdw dist="35921" dir="2700000" algn="br">
                  <a:prstClr val="black"/>
                </a:outerShdw>
              </a:effectLst>
            </c:spPr>
          </c:dPt>
          <c:dPt>
            <c:idx val="3"/>
            <c:spPr>
              <a:solidFill>
                <a:srgbClr val="71588F"/>
              </a:solidFill>
              <a:ln w="3175">
                <a:noFill/>
              </a:ln>
              <a:effectLst>
                <a:outerShdw dist="35921" dir="2700000" algn="br">
                  <a:prstClr val="black"/>
                </a:outerShdw>
              </a:effectLst>
            </c:spPr>
          </c:dPt>
          <c:dPt>
            <c:idx val="4"/>
            <c:spPr>
              <a:solidFill>
                <a:srgbClr val="4198AF"/>
              </a:solidFill>
              <a:ln w="3175">
                <a:noFill/>
              </a:ln>
              <a:effectLst>
                <a:outerShdw dist="35921" dir="2700000" algn="br">
                  <a:prstClr val="black"/>
                </a:outerShdw>
              </a:effectLst>
            </c:spPr>
          </c:dPt>
          <c:dPt>
            <c:idx val="5"/>
            <c:spPr>
              <a:solidFill>
                <a:srgbClr val="DB843D"/>
              </a:solidFill>
              <a:ln w="3175">
                <a:noFill/>
              </a:ln>
              <a:effectLst>
                <a:outerShdw dist="35921" dir="2700000" algn="br">
                  <a:prstClr val="black"/>
                </a:outerShdw>
              </a:effectLst>
            </c:spPr>
          </c:dPt>
          <c:dPt>
            <c:idx val="6"/>
            <c:spPr>
              <a:solidFill>
                <a:srgbClr val="93A9CF"/>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0"/>
              <c:spPr>
                <a:noFill/>
                <a:ln w="3175">
                  <a:noFill/>
                </a:ln>
              </c:spPr>
              <c:dLblPos val="inEnd"/>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5"/>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6"/>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numFmt formatCode="General" sourceLinked="0"/>
            <c:spPr>
              <a:noFill/>
              <a:ln w="3175">
                <a:noFill/>
              </a:ln>
            </c:spPr>
            <c:showLegendKey val="0"/>
            <c:showVal val="0"/>
            <c:showBubbleSize val="0"/>
            <c:showCatName val="0"/>
            <c:showSerName val="0"/>
            <c:showLeaderLines val="1"/>
            <c:showPercent val="1"/>
          </c:dLbls>
          <c:cat>
            <c:multiLvlStrRef>
              <c:f>グラフ!$C$33:$D$39</c:f>
              <c:multiLvlStrCache/>
            </c:multiLvlStrRef>
          </c:cat>
          <c:val>
            <c:numRef>
              <c:f>グラフ!$F$33:$F$39</c:f>
              <c:numCache/>
            </c:numRef>
          </c:val>
        </c:ser>
      </c:pieChart>
      <c:spPr>
        <a:noFill/>
        <a:ln>
          <a:noFill/>
        </a:ln>
      </c:spPr>
    </c:plotArea>
    <c:legend>
      <c:legendPos val="r"/>
      <c:layout>
        <c:manualLayout>
          <c:xMode val="edge"/>
          <c:yMode val="edge"/>
          <c:x val="0.5785"/>
          <c:y val="0.13675"/>
          <c:w val="0.30475"/>
          <c:h val="0.830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rPr>
              <a:t>３．研修の内容はいかがでしたか？（午前　講義）</a:t>
            </a:r>
          </a:p>
        </c:rich>
      </c:tx>
      <c:layout>
        <c:manualLayout>
          <c:xMode val="factor"/>
          <c:yMode val="factor"/>
          <c:x val="0"/>
          <c:y val="-0.013"/>
        </c:manualLayout>
      </c:layout>
      <c:spPr>
        <a:noFill/>
        <a:ln w="3175">
          <a:noFill/>
        </a:ln>
      </c:spPr>
    </c:title>
    <c:plotArea>
      <c:layout>
        <c:manualLayout>
          <c:xMode val="edge"/>
          <c:yMode val="edge"/>
          <c:x val="0.1295"/>
          <c:y val="0.20375"/>
          <c:w val="0.34775"/>
          <c:h val="0.61525"/>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0"/>
              <c:spPr>
                <a:noFill/>
                <a:ln w="3175">
                  <a:noFill/>
                </a:ln>
              </c:spPr>
              <c:dLblPos val="inEnd"/>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numFmt formatCode="General" sourceLinked="0"/>
            <c:spPr>
              <a:noFill/>
              <a:ln w="3175">
                <a:noFill/>
              </a:ln>
            </c:spPr>
            <c:showLegendKey val="0"/>
            <c:showVal val="0"/>
            <c:showBubbleSize val="0"/>
            <c:showCatName val="0"/>
            <c:showSerName val="0"/>
            <c:showLeaderLines val="1"/>
            <c:showPercent val="1"/>
          </c:dLbls>
          <c:cat>
            <c:multiLvlStrRef>
              <c:f>グラフ!$C$59:$D$63</c:f>
              <c:multiLvlStrCache/>
            </c:multiLvlStrRef>
          </c:cat>
          <c:val>
            <c:numRef>
              <c:f>グラフ!$F$59:$F$63</c:f>
              <c:numCache/>
            </c:numRef>
          </c:val>
        </c:ser>
      </c:pieChart>
      <c:spPr>
        <a:noFill/>
        <a:ln>
          <a:noFill/>
        </a:ln>
      </c:spPr>
    </c:plotArea>
    <c:legend>
      <c:legendPos val="r"/>
      <c:layout>
        <c:manualLayout>
          <c:xMode val="edge"/>
          <c:yMode val="edge"/>
          <c:x val="0.53125"/>
          <c:y val="0.17575"/>
          <c:w val="0.43675"/>
          <c:h val="0.72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rPr>
              <a:t>３．研修の内容はいかがでしたか？（午後　実施事例①②③）</a:t>
            </a:r>
          </a:p>
        </c:rich>
      </c:tx>
      <c:layout>
        <c:manualLayout>
          <c:xMode val="factor"/>
          <c:yMode val="factor"/>
          <c:x val="0"/>
          <c:y val="-0.013"/>
        </c:manualLayout>
      </c:layout>
      <c:spPr>
        <a:noFill/>
        <a:ln w="3175">
          <a:noFill/>
        </a:ln>
      </c:spPr>
    </c:title>
    <c:plotArea>
      <c:layout>
        <c:manualLayout>
          <c:xMode val="edge"/>
          <c:yMode val="edge"/>
          <c:x val="0.1295"/>
          <c:y val="0.2065"/>
          <c:w val="0.34775"/>
          <c:h val="0.614"/>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0"/>
              <c:spPr>
                <a:noFill/>
                <a:ln w="3175">
                  <a:noFill/>
                </a:ln>
              </c:spPr>
              <c:dLblPos val="inEnd"/>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numFmt formatCode="General" sourceLinked="0"/>
            <c:spPr>
              <a:noFill/>
              <a:ln w="3175">
                <a:noFill/>
              </a:ln>
            </c:spPr>
            <c:showLegendKey val="0"/>
            <c:showVal val="0"/>
            <c:showBubbleSize val="0"/>
            <c:showCatName val="0"/>
            <c:showSerName val="0"/>
            <c:showLeaderLines val="1"/>
            <c:showPercent val="1"/>
          </c:dLbls>
          <c:cat>
            <c:multiLvlStrRef>
              <c:f>グラフ!$C$127:$D$131</c:f>
              <c:multiLvlStrCache/>
            </c:multiLvlStrRef>
          </c:cat>
          <c:val>
            <c:numRef>
              <c:f>グラフ!$F$127:$F$131</c:f>
              <c:numCache/>
            </c:numRef>
          </c:val>
        </c:ser>
      </c:pieChart>
      <c:spPr>
        <a:noFill/>
        <a:ln>
          <a:noFill/>
        </a:ln>
      </c:spPr>
    </c:plotArea>
    <c:legend>
      <c:legendPos val="r"/>
      <c:layout>
        <c:manualLayout>
          <c:xMode val="edge"/>
          <c:yMode val="edge"/>
          <c:x val="0.53125"/>
          <c:y val="0.17525"/>
          <c:w val="0.43675"/>
          <c:h val="0.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solidFill>
                  <a:srgbClr val="000000"/>
                </a:solidFill>
              </a:rPr>
              <a:t>３．研修の内容はいかがでしたか？（午後　グループワーク）</a:t>
            </a:r>
          </a:p>
        </c:rich>
      </c:tx>
      <c:layout>
        <c:manualLayout>
          <c:xMode val="factor"/>
          <c:yMode val="factor"/>
          <c:x val="-0.00125"/>
          <c:y val="-0.013"/>
        </c:manualLayout>
      </c:layout>
      <c:spPr>
        <a:noFill/>
        <a:ln w="3175">
          <a:noFill/>
        </a:ln>
      </c:spPr>
    </c:title>
    <c:plotArea>
      <c:layout>
        <c:manualLayout>
          <c:xMode val="edge"/>
          <c:yMode val="edge"/>
          <c:x val="0.13075"/>
          <c:y val="0.20475"/>
          <c:w val="0.34775"/>
          <c:h val="0.61375"/>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0"/>
              <c:spPr>
                <a:noFill/>
                <a:ln w="3175">
                  <a:noFill/>
                </a:ln>
              </c:spPr>
              <c:dLblPos val="inEnd"/>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2"/>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3"/>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dLbl>
              <c:idx val="4"/>
              <c:txPr>
                <a:bodyPr vert="horz" rot="0" anchor="ctr"/>
                <a:lstStyle/>
                <a:p>
                  <a:pPr algn="ctr">
                    <a:defRPr lang="en-US" cap="none" sz="1000" b="0" i="0" u="none" baseline="0">
                      <a:solidFill>
                        <a:srgbClr val="000000"/>
                      </a:solidFill>
                    </a:defRPr>
                  </a:pPr>
                </a:p>
              </c:txPr>
              <c:numFmt formatCode="General" sourceLinked="0"/>
              <c:spPr>
                <a:noFill/>
                <a:ln w="3175">
                  <a:noFill/>
                </a:ln>
              </c:spPr>
              <c:showLegendKey val="0"/>
              <c:showVal val="0"/>
              <c:showBubbleSize val="0"/>
              <c:showCatName val="0"/>
              <c:showSerName val="0"/>
              <c:showPercent val="1"/>
            </c:dLbl>
            <c:numFmt formatCode="General" sourceLinked="0"/>
            <c:spPr>
              <a:noFill/>
              <a:ln w="3175">
                <a:noFill/>
              </a:ln>
            </c:spPr>
            <c:showLegendKey val="0"/>
            <c:showVal val="0"/>
            <c:showBubbleSize val="0"/>
            <c:showCatName val="0"/>
            <c:showSerName val="0"/>
            <c:showLeaderLines val="1"/>
            <c:showPercent val="1"/>
          </c:dLbls>
          <c:cat>
            <c:multiLvlStrRef>
              <c:f>グラフ!$C$190:$D$194</c:f>
              <c:multiLvlStrCache/>
            </c:multiLvlStrRef>
          </c:cat>
          <c:val>
            <c:numRef>
              <c:f>グラフ!$F$190:$F$194</c:f>
              <c:numCache/>
            </c:numRef>
          </c:val>
        </c:ser>
      </c:pieChart>
      <c:spPr>
        <a:noFill/>
        <a:ln>
          <a:noFill/>
        </a:ln>
      </c:spPr>
    </c:plotArea>
    <c:legend>
      <c:legendPos val="r"/>
      <c:layout>
        <c:manualLayout>
          <c:xMode val="edge"/>
          <c:yMode val="edge"/>
          <c:x val="0.53075"/>
          <c:y val="0.17525"/>
          <c:w val="0.43725"/>
          <c:h val="0.7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15</xdr:row>
      <xdr:rowOff>0</xdr:rowOff>
    </xdr:from>
    <xdr:ext cx="6858000" cy="4486275"/>
    <xdr:graphicFrame>
      <xdr:nvGraphicFramePr>
        <xdr:cNvPr id="1" name="グラフ 9"/>
        <xdr:cNvGraphicFramePr/>
      </xdr:nvGraphicFramePr>
      <xdr:xfrm>
        <a:off x="1143000" y="5410200"/>
        <a:ext cx="6858000" cy="4486275"/>
      </xdr:xfrm>
      <a:graphic>
        <a:graphicData uri="http://schemas.openxmlformats.org/drawingml/2006/chart">
          <c:chart xmlns:c="http://schemas.openxmlformats.org/drawingml/2006/chart" r:id="rId1"/>
        </a:graphicData>
      </a:graphic>
    </xdr:graphicFrame>
    <xdr:clientData/>
  </xdr:oneCellAnchor>
  <xdr:oneCellAnchor>
    <xdr:from>
      <xdr:col>3</xdr:col>
      <xdr:colOff>9525</xdr:colOff>
      <xdr:row>40</xdr:row>
      <xdr:rowOff>9525</xdr:rowOff>
    </xdr:from>
    <xdr:ext cx="6858000" cy="4486275"/>
    <xdr:graphicFrame>
      <xdr:nvGraphicFramePr>
        <xdr:cNvPr id="2" name="グラフ 10"/>
        <xdr:cNvGraphicFramePr/>
      </xdr:nvGraphicFramePr>
      <xdr:xfrm>
        <a:off x="1143000" y="13277850"/>
        <a:ext cx="6858000" cy="4486275"/>
      </xdr:xfrm>
      <a:graphic>
        <a:graphicData uri="http://schemas.openxmlformats.org/drawingml/2006/chart">
          <c:chart xmlns:c="http://schemas.openxmlformats.org/drawingml/2006/chart" r:id="rId2"/>
        </a:graphicData>
      </a:graphic>
    </xdr:graphicFrame>
    <xdr:clientData/>
  </xdr:oneCellAnchor>
  <xdr:oneCellAnchor>
    <xdr:from>
      <xdr:col>3</xdr:col>
      <xdr:colOff>19050</xdr:colOff>
      <xdr:row>64</xdr:row>
      <xdr:rowOff>0</xdr:rowOff>
    </xdr:from>
    <xdr:ext cx="6848475" cy="4486275"/>
    <xdr:graphicFrame>
      <xdr:nvGraphicFramePr>
        <xdr:cNvPr id="3" name="グラフ 13"/>
        <xdr:cNvGraphicFramePr/>
      </xdr:nvGraphicFramePr>
      <xdr:xfrm>
        <a:off x="1152525" y="20812125"/>
        <a:ext cx="6848475" cy="4486275"/>
      </xdr:xfrm>
      <a:graphic>
        <a:graphicData uri="http://schemas.openxmlformats.org/drawingml/2006/chart">
          <c:chart xmlns:c="http://schemas.openxmlformats.org/drawingml/2006/chart" r:id="rId3"/>
        </a:graphicData>
      </a:graphic>
    </xdr:graphicFrame>
    <xdr:clientData/>
  </xdr:oneCellAnchor>
  <xdr:oneCellAnchor>
    <xdr:from>
      <xdr:col>3</xdr:col>
      <xdr:colOff>19050</xdr:colOff>
      <xdr:row>132</xdr:row>
      <xdr:rowOff>19050</xdr:rowOff>
    </xdr:from>
    <xdr:ext cx="6848475" cy="4476750"/>
    <xdr:graphicFrame>
      <xdr:nvGraphicFramePr>
        <xdr:cNvPr id="4" name="グラフ 14"/>
        <xdr:cNvGraphicFramePr/>
      </xdr:nvGraphicFramePr>
      <xdr:xfrm>
        <a:off x="1152525" y="55425975"/>
        <a:ext cx="6848475" cy="4476750"/>
      </xdr:xfrm>
      <a:graphic>
        <a:graphicData uri="http://schemas.openxmlformats.org/drawingml/2006/chart">
          <c:chart xmlns:c="http://schemas.openxmlformats.org/drawingml/2006/chart" r:id="rId4"/>
        </a:graphicData>
      </a:graphic>
    </xdr:graphicFrame>
    <xdr:clientData/>
  </xdr:oneCellAnchor>
  <xdr:oneCellAnchor>
    <xdr:from>
      <xdr:col>3</xdr:col>
      <xdr:colOff>0</xdr:colOff>
      <xdr:row>195</xdr:row>
      <xdr:rowOff>9525</xdr:rowOff>
    </xdr:from>
    <xdr:ext cx="6858000" cy="4486275"/>
    <xdr:graphicFrame>
      <xdr:nvGraphicFramePr>
        <xdr:cNvPr id="5" name="グラフ 15"/>
        <xdr:cNvGraphicFramePr/>
      </xdr:nvGraphicFramePr>
      <xdr:xfrm>
        <a:off x="1133475" y="85553550"/>
        <a:ext cx="6858000" cy="4486275"/>
      </xdr:xfrm>
      <a:graphic>
        <a:graphicData uri="http://schemas.openxmlformats.org/drawingml/2006/chart">
          <c:chart xmlns:c="http://schemas.openxmlformats.org/drawingml/2006/chart" r:id="rId5"/>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N305"/>
  <sheetViews>
    <sheetView tabSelected="1" zoomScale="85" zoomScaleNormal="85" zoomScalePageLayoutView="0" workbookViewId="0" topLeftCell="A1">
      <selection activeCell="D7" sqref="D7"/>
    </sheetView>
  </sheetViews>
  <sheetFormatPr defaultColWidth="9.140625" defaultRowHeight="24.75" customHeight="1"/>
  <cols>
    <col min="1" max="1" width="2.421875" style="0" customWidth="1"/>
    <col min="2" max="2" width="3.00390625" style="0" customWidth="1"/>
    <col min="3" max="3" width="11.57421875" style="23" customWidth="1"/>
    <col min="4" max="4" width="37.57421875" style="23" customWidth="1"/>
    <col min="5" max="7" width="9.421875" style="23" customWidth="1"/>
    <col min="8" max="8" width="18.7109375" style="26" customWidth="1"/>
    <col min="9" max="9" width="9.00390625" style="0" customWidth="1"/>
    <col min="11" max="11" width="5.28125" style="0" customWidth="1"/>
  </cols>
  <sheetData>
    <row r="1" spans="1:11" ht="72" customHeight="1">
      <c r="A1" s="89" t="s">
        <v>421</v>
      </c>
      <c r="B1" s="89"/>
      <c r="C1" s="89"/>
      <c r="D1" s="89"/>
      <c r="E1" s="89"/>
      <c r="F1" s="89"/>
      <c r="G1" s="89"/>
      <c r="H1" s="89"/>
      <c r="I1" s="89"/>
      <c r="J1" s="89"/>
      <c r="K1" s="89"/>
    </row>
    <row r="4" spans="2:8" s="66" customFormat="1" ht="24.75" customHeight="1">
      <c r="B4" s="62" t="s">
        <v>36</v>
      </c>
      <c r="E4" s="61"/>
      <c r="F4" s="61"/>
      <c r="G4" s="61"/>
      <c r="H4" s="61"/>
    </row>
    <row r="5" spans="3:8" s="28" customFormat="1" ht="24.75" customHeight="1">
      <c r="C5" s="85" t="s">
        <v>349</v>
      </c>
      <c r="D5" s="86"/>
      <c r="E5" s="35" t="s">
        <v>348</v>
      </c>
      <c r="F5" s="20" t="s">
        <v>344</v>
      </c>
      <c r="G5" s="21" t="s">
        <v>347</v>
      </c>
      <c r="H5" s="24"/>
    </row>
    <row r="6" spans="3:8" s="28" customFormat="1" ht="24.75" customHeight="1">
      <c r="C6" s="31" t="s">
        <v>116</v>
      </c>
      <c r="D6" s="32" t="s">
        <v>117</v>
      </c>
      <c r="E6" s="21">
        <f>COUNTA(Sheet2!$B$4:$B$81)</f>
        <v>78</v>
      </c>
      <c r="F6" s="20">
        <f>COUNTIF(Sheet2!$B$4:$B$81,C6)</f>
        <v>14</v>
      </c>
      <c r="G6" s="36">
        <f>F6/E6</f>
        <v>0.1794871794871795</v>
      </c>
      <c r="H6" s="24"/>
    </row>
    <row r="7" spans="3:8" s="28" customFormat="1" ht="24.75" customHeight="1">
      <c r="C7" s="31" t="s">
        <v>180</v>
      </c>
      <c r="D7" s="37" t="s">
        <v>353</v>
      </c>
      <c r="E7" s="21">
        <f>COUNTA(Sheet2!$B$4:$B$81)</f>
        <v>78</v>
      </c>
      <c r="F7" s="20">
        <f>COUNTIF(Sheet2!$B$4:$B$81,C7)</f>
        <v>11</v>
      </c>
      <c r="G7" s="36">
        <f aca="true" t="shared" si="0" ref="G7:G14">F7/E7</f>
        <v>0.14102564102564102</v>
      </c>
      <c r="H7" s="24"/>
    </row>
    <row r="8" spans="3:8" s="28" customFormat="1" ht="24.75" customHeight="1">
      <c r="C8" s="31" t="s">
        <v>4</v>
      </c>
      <c r="D8" s="37" t="s">
        <v>354</v>
      </c>
      <c r="E8" s="21">
        <f>COUNTA(Sheet2!$B$4:$B$81)</f>
        <v>78</v>
      </c>
      <c r="F8" s="20">
        <f>COUNTIF(Sheet2!$B$4:$B$81,C8)</f>
        <v>37</v>
      </c>
      <c r="G8" s="36">
        <f t="shared" si="0"/>
        <v>0.47435897435897434</v>
      </c>
      <c r="H8" s="24"/>
    </row>
    <row r="9" spans="3:8" s="28" customFormat="1" ht="24.75" customHeight="1">
      <c r="C9" s="31" t="s">
        <v>7</v>
      </c>
      <c r="D9" s="33" t="s">
        <v>350</v>
      </c>
      <c r="E9" s="21">
        <f>COUNTA(Sheet2!$B$4:$B$81)</f>
        <v>78</v>
      </c>
      <c r="F9" s="20">
        <f>COUNTIF(Sheet2!$B$4:$B$81,C9)</f>
        <v>1</v>
      </c>
      <c r="G9" s="36">
        <f t="shared" si="0"/>
        <v>0.01282051282051282</v>
      </c>
      <c r="H9" s="24"/>
    </row>
    <row r="10" spans="3:8" s="28" customFormat="1" ht="24.75" customHeight="1">
      <c r="C10" s="31" t="s">
        <v>9</v>
      </c>
      <c r="D10" s="37" t="s">
        <v>351</v>
      </c>
      <c r="E10" s="21">
        <f>COUNTA(Sheet2!$B$4:$B$81)</f>
        <v>78</v>
      </c>
      <c r="F10" s="20">
        <f>COUNTIF(Sheet2!$B$4:$B$81,C10)</f>
        <v>8</v>
      </c>
      <c r="G10" s="36">
        <f t="shared" si="0"/>
        <v>0.10256410256410256</v>
      </c>
      <c r="H10" s="24"/>
    </row>
    <row r="11" spans="3:8" s="28" customFormat="1" ht="24.75" customHeight="1">
      <c r="C11" s="31" t="s">
        <v>10</v>
      </c>
      <c r="D11" s="37" t="s">
        <v>352</v>
      </c>
      <c r="E11" s="21">
        <f>COUNTA(Sheet2!$B$4:$B$81)</f>
        <v>78</v>
      </c>
      <c r="F11" s="20">
        <f>COUNTIF(Sheet2!$B$4:$B$81,C11)</f>
        <v>2</v>
      </c>
      <c r="G11" s="36">
        <f t="shared" si="0"/>
        <v>0.02564102564102564</v>
      </c>
      <c r="H11" s="24"/>
    </row>
    <row r="12" spans="3:8" s="28" customFormat="1" ht="28.5" customHeight="1">
      <c r="C12" s="34" t="s">
        <v>182</v>
      </c>
      <c r="D12" s="38" t="s">
        <v>345</v>
      </c>
      <c r="E12" s="21">
        <f>COUNTA(Sheet2!$B$4:$B$81)</f>
        <v>78</v>
      </c>
      <c r="F12" s="20">
        <f>COUNTIF(Sheet2!$B$4:$B$81,C12)</f>
        <v>2</v>
      </c>
      <c r="G12" s="36">
        <f t="shared" si="0"/>
        <v>0.02564102564102564</v>
      </c>
      <c r="H12" s="24"/>
    </row>
    <row r="13" spans="3:8" s="28" customFormat="1" ht="28.5" customHeight="1">
      <c r="C13" s="34" t="s">
        <v>332</v>
      </c>
      <c r="D13" s="38" t="s">
        <v>346</v>
      </c>
      <c r="E13" s="21">
        <f>COUNTA(Sheet2!$B$4:$B$81)</f>
        <v>78</v>
      </c>
      <c r="F13" s="20">
        <f>COUNTIF(Sheet2!$B$4:$B$81,C13)</f>
        <v>1</v>
      </c>
      <c r="G13" s="36">
        <f t="shared" si="0"/>
        <v>0.01282051282051282</v>
      </c>
      <c r="H13" s="24"/>
    </row>
    <row r="14" spans="3:8" s="28" customFormat="1" ht="24.75" customHeight="1">
      <c r="C14" s="34" t="s">
        <v>56</v>
      </c>
      <c r="D14" s="33"/>
      <c r="E14" s="21">
        <f>COUNTA(Sheet2!$B$4:$B$81)</f>
        <v>78</v>
      </c>
      <c r="F14" s="20">
        <f>COUNTIF(Sheet2!$B$4:$B$81,C14)</f>
        <v>2</v>
      </c>
      <c r="G14" s="36">
        <f t="shared" si="0"/>
        <v>0.02564102564102564</v>
      </c>
      <c r="H14" s="24"/>
    </row>
    <row r="15" spans="3:8" s="28" customFormat="1" ht="24.75" customHeight="1">
      <c r="C15" s="27"/>
      <c r="D15" s="27"/>
      <c r="E15" s="24"/>
      <c r="F15" s="24"/>
      <c r="G15" s="24"/>
      <c r="H15" s="24"/>
    </row>
    <row r="16" spans="3:8" s="28" customFormat="1" ht="24.75" customHeight="1">
      <c r="C16" s="27"/>
      <c r="D16" s="27"/>
      <c r="E16" s="24"/>
      <c r="F16" s="24"/>
      <c r="G16" s="24"/>
      <c r="H16" s="24"/>
    </row>
    <row r="17" spans="3:8" s="28" customFormat="1" ht="24.75" customHeight="1">
      <c r="C17" s="27"/>
      <c r="D17" s="27"/>
      <c r="E17" s="24"/>
      <c r="F17" s="24"/>
      <c r="G17" s="24"/>
      <c r="H17" s="24"/>
    </row>
    <row r="18" spans="3:8" s="28" customFormat="1" ht="24.75" customHeight="1">
      <c r="C18" s="27"/>
      <c r="D18" s="27"/>
      <c r="E18" s="24"/>
      <c r="F18" s="24"/>
      <c r="G18" s="24"/>
      <c r="H18" s="24"/>
    </row>
    <row r="19" spans="3:8" s="28" customFormat="1" ht="24.75" customHeight="1">
      <c r="C19" s="27"/>
      <c r="D19" s="27"/>
      <c r="E19" s="24"/>
      <c r="F19" s="24"/>
      <c r="G19" s="24"/>
      <c r="H19" s="24"/>
    </row>
    <row r="20" spans="3:8" s="28" customFormat="1" ht="24.75" customHeight="1">
      <c r="C20" s="27"/>
      <c r="D20" s="27"/>
      <c r="E20" s="24"/>
      <c r="F20" s="24"/>
      <c r="G20" s="24"/>
      <c r="H20" s="24"/>
    </row>
    <row r="21" spans="3:8" s="28" customFormat="1" ht="24.75" customHeight="1">
      <c r="C21" s="27"/>
      <c r="D21" s="27"/>
      <c r="E21" s="24"/>
      <c r="F21" s="24"/>
      <c r="G21" s="24"/>
      <c r="H21" s="24"/>
    </row>
    <row r="22" spans="3:8" s="28" customFormat="1" ht="24.75" customHeight="1">
      <c r="C22" s="27"/>
      <c r="D22" s="27"/>
      <c r="E22" s="24"/>
      <c r="F22" s="24"/>
      <c r="G22" s="24"/>
      <c r="H22" s="24"/>
    </row>
    <row r="23" spans="3:8" s="28" customFormat="1" ht="24.75" customHeight="1">
      <c r="C23" s="27"/>
      <c r="D23" s="27"/>
      <c r="E23" s="24"/>
      <c r="F23" s="24"/>
      <c r="G23" s="24"/>
      <c r="H23" s="24"/>
    </row>
    <row r="24" spans="3:8" s="28" customFormat="1" ht="24.75" customHeight="1">
      <c r="C24" s="27"/>
      <c r="D24" s="27"/>
      <c r="E24" s="24"/>
      <c r="F24" s="24"/>
      <c r="G24" s="24"/>
      <c r="H24" s="24"/>
    </row>
    <row r="25" spans="3:8" s="28" customFormat="1" ht="24.75" customHeight="1">
      <c r="C25" s="27"/>
      <c r="D25" s="27"/>
      <c r="E25" s="24"/>
      <c r="F25" s="24"/>
      <c r="G25" s="24"/>
      <c r="H25" s="24"/>
    </row>
    <row r="26" spans="3:8" s="28" customFormat="1" ht="24.75" customHeight="1">
      <c r="C26" s="27"/>
      <c r="D26" s="27"/>
      <c r="E26" s="24"/>
      <c r="F26" s="24"/>
      <c r="G26" s="24"/>
      <c r="H26" s="24"/>
    </row>
    <row r="27" spans="3:8" s="28" customFormat="1" ht="24.75" customHeight="1">
      <c r="C27" s="27"/>
      <c r="D27" s="27"/>
      <c r="E27" s="24"/>
      <c r="F27" s="24"/>
      <c r="G27" s="24"/>
      <c r="H27" s="24"/>
    </row>
    <row r="28" spans="3:8" s="28" customFormat="1" ht="24.75" customHeight="1">
      <c r="C28" s="27"/>
      <c r="D28" s="27"/>
      <c r="E28" s="24"/>
      <c r="F28" s="24"/>
      <c r="G28" s="24"/>
      <c r="H28" s="24"/>
    </row>
    <row r="29" spans="3:8" s="28" customFormat="1" ht="24.75" customHeight="1">
      <c r="C29" s="27"/>
      <c r="D29" s="27"/>
      <c r="E29" s="24"/>
      <c r="F29" s="24"/>
      <c r="G29" s="24"/>
      <c r="H29" s="24"/>
    </row>
    <row r="30" spans="3:8" s="28" customFormat="1" ht="24.75" customHeight="1">
      <c r="C30" s="27"/>
      <c r="D30" s="27"/>
      <c r="E30" s="24"/>
      <c r="F30" s="24"/>
      <c r="G30" s="24"/>
      <c r="H30" s="24"/>
    </row>
    <row r="31" spans="2:8" s="66" customFormat="1" ht="24.75" customHeight="1">
      <c r="B31" s="62" t="s">
        <v>37</v>
      </c>
      <c r="E31" s="61"/>
      <c r="F31" s="61"/>
      <c r="G31" s="61"/>
      <c r="H31" s="61"/>
    </row>
    <row r="32" spans="3:8" s="28" customFormat="1" ht="24.75" customHeight="1">
      <c r="C32" s="85" t="s">
        <v>349</v>
      </c>
      <c r="D32" s="86"/>
      <c r="E32" s="35" t="s">
        <v>348</v>
      </c>
      <c r="F32" s="21" t="s">
        <v>344</v>
      </c>
      <c r="G32" s="21" t="s">
        <v>347</v>
      </c>
      <c r="H32" s="24"/>
    </row>
    <row r="33" spans="3:8" s="28" customFormat="1" ht="24.75" customHeight="1">
      <c r="C33" s="31" t="s">
        <v>16</v>
      </c>
      <c r="D33" s="32" t="s">
        <v>17</v>
      </c>
      <c r="E33" s="21">
        <f>COUNTA(Sheet2!$C$4:$C$81)</f>
        <v>78</v>
      </c>
      <c r="F33" s="21">
        <f>COUNTIF(Sheet2!$C$4:$C$81,C33)</f>
        <v>57</v>
      </c>
      <c r="G33" s="36">
        <f aca="true" t="shared" si="1" ref="G33:G39">F33/E33</f>
        <v>0.7307692307692307</v>
      </c>
      <c r="H33" s="24"/>
    </row>
    <row r="34" spans="3:8" s="28" customFormat="1" ht="24.75" customHeight="1">
      <c r="C34" s="31" t="s">
        <v>2</v>
      </c>
      <c r="D34" s="32" t="s">
        <v>18</v>
      </c>
      <c r="E34" s="21">
        <f>COUNTA(Sheet2!$C$4:$C$81)</f>
        <v>78</v>
      </c>
      <c r="F34" s="21">
        <f>COUNTIF(Sheet2!$C$4:$C$81,C34)</f>
        <v>4</v>
      </c>
      <c r="G34" s="36">
        <f t="shared" si="1"/>
        <v>0.05128205128205128</v>
      </c>
      <c r="H34" s="24"/>
    </row>
    <row r="35" spans="3:8" s="28" customFormat="1" ht="24.75" customHeight="1">
      <c r="C35" s="31" t="s">
        <v>20</v>
      </c>
      <c r="D35" s="32" t="s">
        <v>21</v>
      </c>
      <c r="E35" s="21">
        <f>COUNTA(Sheet2!$C$4:$C$81)</f>
        <v>78</v>
      </c>
      <c r="F35" s="21">
        <f>COUNTIF(Sheet2!$C$4:$C$81,C35)</f>
        <v>5</v>
      </c>
      <c r="G35" s="36">
        <f t="shared" si="1"/>
        <v>0.0641025641025641</v>
      </c>
      <c r="H35" s="24"/>
    </row>
    <row r="36" spans="3:8" s="28" customFormat="1" ht="24.75" customHeight="1">
      <c r="C36" s="31" t="s">
        <v>22</v>
      </c>
      <c r="D36" s="32" t="s">
        <v>26</v>
      </c>
      <c r="E36" s="21">
        <f>COUNTA(Sheet2!$C$4:$C$81)</f>
        <v>78</v>
      </c>
      <c r="F36" s="21">
        <f>COUNTIF(Sheet2!$C$4:$C$81,C36)</f>
        <v>3</v>
      </c>
      <c r="G36" s="36">
        <f t="shared" si="1"/>
        <v>0.038461538461538464</v>
      </c>
      <c r="H36" s="24"/>
    </row>
    <row r="37" spans="3:8" s="28" customFormat="1" ht="24.75" customHeight="1">
      <c r="C37" s="31" t="s">
        <v>24</v>
      </c>
      <c r="D37" s="32" t="s">
        <v>23</v>
      </c>
      <c r="E37" s="21">
        <f>COUNTA(Sheet2!$C$4:$C$81)</f>
        <v>78</v>
      </c>
      <c r="F37" s="21">
        <f>COUNTIF(Sheet2!$C$4:$C$81,C37)</f>
        <v>0</v>
      </c>
      <c r="G37" s="36">
        <f t="shared" si="1"/>
        <v>0</v>
      </c>
      <c r="H37" s="24"/>
    </row>
    <row r="38" spans="3:8" s="28" customFormat="1" ht="24.75" customHeight="1">
      <c r="C38" s="31" t="s">
        <v>27</v>
      </c>
      <c r="D38" s="32" t="s">
        <v>439</v>
      </c>
      <c r="E38" s="21">
        <f>COUNTA(Sheet2!$C$4:$C$81)</f>
        <v>78</v>
      </c>
      <c r="F38" s="21">
        <f>COUNTIF(Sheet2!$C$4:$C$81,C38)</f>
        <v>0</v>
      </c>
      <c r="G38" s="36">
        <f t="shared" si="1"/>
        <v>0</v>
      </c>
      <c r="H38" s="24"/>
    </row>
    <row r="39" spans="3:8" s="28" customFormat="1" ht="24.75" customHeight="1">
      <c r="C39" s="31" t="s">
        <v>29</v>
      </c>
      <c r="D39" s="32" t="s">
        <v>30</v>
      </c>
      <c r="E39" s="21">
        <f>COUNTA(Sheet2!$C$4:$C$81)</f>
        <v>78</v>
      </c>
      <c r="F39" s="21">
        <f>COUNTIF(Sheet2!$C$4:$C$81,C39)</f>
        <v>9</v>
      </c>
      <c r="G39" s="36">
        <f t="shared" si="1"/>
        <v>0.11538461538461539</v>
      </c>
      <c r="H39" s="24"/>
    </row>
    <row r="40" spans="3:8" s="28" customFormat="1" ht="24.75" customHeight="1">
      <c r="C40" s="24"/>
      <c r="D40" s="24"/>
      <c r="E40" s="24"/>
      <c r="F40" s="24"/>
      <c r="G40" s="24"/>
      <c r="H40" s="24"/>
    </row>
    <row r="41" spans="3:8" s="28" customFormat="1" ht="24.75" customHeight="1">
      <c r="C41" s="24"/>
      <c r="D41" s="24"/>
      <c r="E41" s="24"/>
      <c r="F41" s="24"/>
      <c r="G41" s="24"/>
      <c r="H41" s="24"/>
    </row>
    <row r="42" spans="3:8" s="28" customFormat="1" ht="24.75" customHeight="1">
      <c r="C42" s="24"/>
      <c r="D42" s="24"/>
      <c r="E42" s="24"/>
      <c r="F42" s="24"/>
      <c r="G42" s="24"/>
      <c r="H42" s="24"/>
    </row>
    <row r="43" spans="3:8" s="28" customFormat="1" ht="24.75" customHeight="1">
      <c r="C43" s="24"/>
      <c r="D43" s="24"/>
      <c r="E43" s="24"/>
      <c r="F43" s="24"/>
      <c r="G43" s="24"/>
      <c r="H43" s="24"/>
    </row>
    <row r="44" spans="3:8" s="28" customFormat="1" ht="24.75" customHeight="1">
      <c r="C44" s="24"/>
      <c r="D44" s="24"/>
      <c r="E44" s="24"/>
      <c r="F44" s="24"/>
      <c r="G44" s="24"/>
      <c r="H44" s="24"/>
    </row>
    <row r="45" spans="3:8" s="28" customFormat="1" ht="24.75" customHeight="1">
      <c r="C45" s="24"/>
      <c r="D45" s="24"/>
      <c r="E45" s="24"/>
      <c r="F45" s="24"/>
      <c r="G45" s="24"/>
      <c r="H45" s="24"/>
    </row>
    <row r="46" spans="3:8" s="28" customFormat="1" ht="24.75" customHeight="1">
      <c r="C46" s="24"/>
      <c r="D46" s="24"/>
      <c r="E46" s="24"/>
      <c r="F46" s="24"/>
      <c r="G46" s="24"/>
      <c r="H46" s="24"/>
    </row>
    <row r="47" spans="3:8" s="28" customFormat="1" ht="24.75" customHeight="1">
      <c r="C47" s="24"/>
      <c r="D47" s="24"/>
      <c r="E47" s="24"/>
      <c r="F47" s="24"/>
      <c r="G47" s="24"/>
      <c r="H47" s="24"/>
    </row>
    <row r="48" spans="3:8" s="28" customFormat="1" ht="24.75" customHeight="1">
      <c r="C48" s="24"/>
      <c r="D48" s="24"/>
      <c r="E48" s="24"/>
      <c r="F48" s="24"/>
      <c r="G48" s="24"/>
      <c r="H48" s="24"/>
    </row>
    <row r="49" spans="3:8" s="28" customFormat="1" ht="24.75" customHeight="1">
      <c r="C49" s="24"/>
      <c r="D49" s="24"/>
      <c r="E49" s="24"/>
      <c r="F49" s="24"/>
      <c r="G49" s="24"/>
      <c r="H49" s="24"/>
    </row>
    <row r="50" spans="3:8" s="28" customFormat="1" ht="24.75" customHeight="1">
      <c r="C50" s="24"/>
      <c r="D50" s="24"/>
      <c r="E50" s="24"/>
      <c r="F50" s="24"/>
      <c r="G50" s="24"/>
      <c r="H50" s="24"/>
    </row>
    <row r="51" spans="3:8" s="28" customFormat="1" ht="24.75" customHeight="1">
      <c r="C51" s="24"/>
      <c r="D51" s="24"/>
      <c r="E51" s="24"/>
      <c r="F51" s="24"/>
      <c r="G51" s="24"/>
      <c r="H51" s="24"/>
    </row>
    <row r="52" spans="3:8" s="28" customFormat="1" ht="24.75" customHeight="1">
      <c r="C52" s="24"/>
      <c r="D52" s="24"/>
      <c r="E52" s="24"/>
      <c r="F52" s="24"/>
      <c r="G52" s="24"/>
      <c r="H52" s="24"/>
    </row>
    <row r="53" spans="3:8" s="28" customFormat="1" ht="24.75" customHeight="1">
      <c r="C53" s="24"/>
      <c r="D53" s="24"/>
      <c r="E53" s="24"/>
      <c r="F53" s="24"/>
      <c r="G53" s="24"/>
      <c r="H53" s="24"/>
    </row>
    <row r="54" spans="3:8" s="28" customFormat="1" ht="24.75" customHeight="1">
      <c r="C54" s="24"/>
      <c r="D54" s="24"/>
      <c r="E54" s="24"/>
      <c r="F54" s="24"/>
      <c r="G54" s="24"/>
      <c r="H54" s="24"/>
    </row>
    <row r="55" spans="3:8" s="28" customFormat="1" ht="24.75" customHeight="1">
      <c r="C55" s="24"/>
      <c r="D55" s="24"/>
      <c r="E55" s="24"/>
      <c r="F55" s="24"/>
      <c r="G55" s="24"/>
      <c r="H55" s="24"/>
    </row>
    <row r="56" s="66" customFormat="1" ht="24.75" customHeight="1">
      <c r="B56" s="67" t="s">
        <v>31</v>
      </c>
    </row>
    <row r="57" spans="3:7" s="28" customFormat="1" ht="24.75" customHeight="1">
      <c r="C57" s="25" t="s">
        <v>437</v>
      </c>
      <c r="D57" s="25"/>
      <c r="E57" s="25"/>
      <c r="F57" s="25"/>
      <c r="G57" s="25"/>
    </row>
    <row r="58" spans="3:7" s="28" customFormat="1" ht="24.75" customHeight="1">
      <c r="C58" s="85" t="s">
        <v>349</v>
      </c>
      <c r="D58" s="86"/>
      <c r="E58" s="35" t="s">
        <v>348</v>
      </c>
      <c r="F58" s="21" t="s">
        <v>344</v>
      </c>
      <c r="G58" s="21" t="s">
        <v>347</v>
      </c>
    </row>
    <row r="59" spans="3:7" s="28" customFormat="1" ht="24.75" customHeight="1">
      <c r="C59" s="31" t="s">
        <v>39</v>
      </c>
      <c r="D59" s="32" t="s">
        <v>42</v>
      </c>
      <c r="E59" s="21">
        <f>COUNTA(Sheet2!$E$4:$E$81)</f>
        <v>78</v>
      </c>
      <c r="F59" s="20">
        <f>COUNTIF(Sheet2!$E$4:$E$81,C59)</f>
        <v>37</v>
      </c>
      <c r="G59" s="36">
        <f>F59/E59</f>
        <v>0.47435897435897434</v>
      </c>
    </row>
    <row r="60" spans="3:7" s="28" customFormat="1" ht="24.75" customHeight="1">
      <c r="C60" s="31" t="s">
        <v>40</v>
      </c>
      <c r="D60" s="32" t="s">
        <v>43</v>
      </c>
      <c r="E60" s="21">
        <f>COUNTA(Sheet2!$E$4:$E$81)</f>
        <v>78</v>
      </c>
      <c r="F60" s="20">
        <f>COUNTIF(Sheet2!$E$4:$E$81,C60)</f>
        <v>30</v>
      </c>
      <c r="G60" s="36">
        <f>F60/E60</f>
        <v>0.38461538461538464</v>
      </c>
    </row>
    <row r="61" spans="3:7" s="28" customFormat="1" ht="24.75" customHeight="1">
      <c r="C61" s="31" t="s">
        <v>20</v>
      </c>
      <c r="D61" s="32" t="s">
        <v>44</v>
      </c>
      <c r="E61" s="21">
        <f>COUNTA(Sheet2!$E$4:$E$81)</f>
        <v>78</v>
      </c>
      <c r="F61" s="20">
        <f>COUNTIF(Sheet2!$E$4:$E$81,C61)</f>
        <v>6</v>
      </c>
      <c r="G61" s="36">
        <f>F61/E61</f>
        <v>0.07692307692307693</v>
      </c>
    </row>
    <row r="62" spans="3:7" s="28" customFormat="1" ht="24.75" customHeight="1">
      <c r="C62" s="31" t="s">
        <v>22</v>
      </c>
      <c r="D62" s="32" t="s">
        <v>45</v>
      </c>
      <c r="E62" s="21">
        <f>COUNTA(Sheet2!$E$4:$E$81)</f>
        <v>78</v>
      </c>
      <c r="F62" s="20">
        <f>COUNTIF(Sheet2!$E$4:$E$81,C62)</f>
        <v>0</v>
      </c>
      <c r="G62" s="36">
        <f>F62/E62</f>
        <v>0</v>
      </c>
    </row>
    <row r="63" spans="3:7" s="28" customFormat="1" ht="24.75" customHeight="1">
      <c r="C63" s="31" t="s">
        <v>56</v>
      </c>
      <c r="D63" s="30"/>
      <c r="E63" s="21">
        <f>COUNTA(Sheet2!$E$4:$E$81)</f>
        <v>78</v>
      </c>
      <c r="F63" s="20">
        <f>COUNTIF(Sheet2!$E$4:$E$81,C63)</f>
        <v>5</v>
      </c>
      <c r="G63" s="36">
        <f>F63/E63</f>
        <v>0.0641025641025641</v>
      </c>
    </row>
    <row r="64" spans="3:7" s="28" customFormat="1" ht="24.75" customHeight="1">
      <c r="C64" s="22"/>
      <c r="D64" s="22"/>
      <c r="E64" s="25"/>
      <c r="F64" s="25"/>
      <c r="G64" s="25"/>
    </row>
    <row r="65" spans="3:7" s="28" customFormat="1" ht="24.75" customHeight="1">
      <c r="C65" s="22"/>
      <c r="D65" s="22"/>
      <c r="E65" s="25"/>
      <c r="F65" s="25"/>
      <c r="G65" s="25"/>
    </row>
    <row r="66" spans="3:7" s="28" customFormat="1" ht="24.75" customHeight="1">
      <c r="C66" s="22"/>
      <c r="D66" s="22"/>
      <c r="E66" s="25"/>
      <c r="F66" s="25"/>
      <c r="G66" s="25"/>
    </row>
    <row r="67" spans="3:7" s="28" customFormat="1" ht="24.75" customHeight="1">
      <c r="C67" s="22"/>
      <c r="D67" s="22"/>
      <c r="E67" s="25"/>
      <c r="F67" s="25"/>
      <c r="G67" s="25"/>
    </row>
    <row r="68" spans="3:7" s="28" customFormat="1" ht="24.75" customHeight="1">
      <c r="C68" s="22"/>
      <c r="D68" s="22"/>
      <c r="E68" s="25"/>
      <c r="F68" s="25"/>
      <c r="G68" s="25"/>
    </row>
    <row r="69" spans="3:7" s="28" customFormat="1" ht="24.75" customHeight="1">
      <c r="C69" s="22"/>
      <c r="D69" s="22"/>
      <c r="E69" s="25"/>
      <c r="F69" s="25"/>
      <c r="G69" s="25"/>
    </row>
    <row r="70" spans="3:7" s="28" customFormat="1" ht="24.75" customHeight="1">
      <c r="C70" s="22"/>
      <c r="D70" s="22"/>
      <c r="E70" s="25"/>
      <c r="F70" s="25"/>
      <c r="G70" s="25"/>
    </row>
    <row r="71" spans="3:7" s="28" customFormat="1" ht="24.75" customHeight="1">
      <c r="C71" s="22"/>
      <c r="D71" s="22"/>
      <c r="E71" s="25"/>
      <c r="F71" s="25"/>
      <c r="G71" s="25"/>
    </row>
    <row r="72" spans="3:7" s="28" customFormat="1" ht="24.75" customHeight="1">
      <c r="C72" s="22"/>
      <c r="D72" s="22"/>
      <c r="E72" s="25"/>
      <c r="F72" s="25"/>
      <c r="G72" s="25"/>
    </row>
    <row r="73" spans="3:7" s="28" customFormat="1" ht="24.75" customHeight="1">
      <c r="C73" s="22"/>
      <c r="D73" s="22"/>
      <c r="E73" s="25"/>
      <c r="F73" s="25"/>
      <c r="G73" s="25"/>
    </row>
    <row r="74" spans="3:7" s="28" customFormat="1" ht="24.75" customHeight="1">
      <c r="C74" s="22"/>
      <c r="D74" s="22"/>
      <c r="E74" s="25"/>
      <c r="F74" s="25"/>
      <c r="G74" s="25"/>
    </row>
    <row r="75" spans="3:7" s="28" customFormat="1" ht="24.75" customHeight="1">
      <c r="C75" s="22"/>
      <c r="D75" s="22"/>
      <c r="E75" s="25"/>
      <c r="F75" s="25"/>
      <c r="G75" s="25"/>
    </row>
    <row r="76" spans="3:7" s="28" customFormat="1" ht="24.75" customHeight="1">
      <c r="C76" s="22"/>
      <c r="D76" s="22"/>
      <c r="E76" s="25"/>
      <c r="F76" s="25"/>
      <c r="G76" s="25"/>
    </row>
    <row r="77" spans="3:7" s="28" customFormat="1" ht="24.75" customHeight="1">
      <c r="C77" s="22"/>
      <c r="D77" s="22"/>
      <c r="E77" s="25"/>
      <c r="F77" s="25"/>
      <c r="G77" s="25"/>
    </row>
    <row r="78" spans="3:7" s="28" customFormat="1" ht="24.75" customHeight="1">
      <c r="C78" s="22"/>
      <c r="D78" s="22"/>
      <c r="E78" s="25"/>
      <c r="F78" s="25"/>
      <c r="G78" s="25"/>
    </row>
    <row r="79" spans="3:7" s="28" customFormat="1" ht="24.75" customHeight="1">
      <c r="C79" s="22"/>
      <c r="D79" s="22"/>
      <c r="E79" s="25"/>
      <c r="F79" s="25"/>
      <c r="G79" s="25"/>
    </row>
    <row r="80" spans="2:3" s="66" customFormat="1" ht="24.75" customHeight="1">
      <c r="B80" s="67"/>
      <c r="C80" s="25" t="s">
        <v>438</v>
      </c>
    </row>
    <row r="81" spans="3:7" s="64" customFormat="1" ht="24.75" customHeight="1">
      <c r="C81" s="88">
        <f>(Sheet2!$A$81-Sheet2!F$82)/Sheet2!$A$81</f>
        <v>0.9487179487179487</v>
      </c>
      <c r="D81" s="88"/>
      <c r="E81" s="69"/>
      <c r="F81" s="69"/>
      <c r="G81" s="25"/>
    </row>
    <row r="82" spans="2:11" s="66" customFormat="1" ht="46.5" customHeight="1">
      <c r="B82" s="71"/>
      <c r="C82" s="81" t="s">
        <v>501</v>
      </c>
      <c r="D82" s="81"/>
      <c r="E82" s="81"/>
      <c r="F82" s="81"/>
      <c r="G82" s="81"/>
      <c r="H82" s="81"/>
      <c r="I82" s="81"/>
      <c r="J82" s="81"/>
      <c r="K82" s="81"/>
    </row>
    <row r="83" spans="2:11" s="66" customFormat="1" ht="71.25" customHeight="1">
      <c r="B83" s="71"/>
      <c r="C83" s="81" t="s">
        <v>450</v>
      </c>
      <c r="D83" s="81"/>
      <c r="E83" s="81"/>
      <c r="F83" s="81"/>
      <c r="G83" s="81"/>
      <c r="H83" s="81"/>
      <c r="I83" s="81"/>
      <c r="J83" s="81"/>
      <c r="K83" s="81"/>
    </row>
    <row r="84" spans="2:11" s="66" customFormat="1" ht="46.5" customHeight="1">
      <c r="B84" s="71"/>
      <c r="C84" s="81" t="s">
        <v>449</v>
      </c>
      <c r="D84" s="81"/>
      <c r="E84" s="81"/>
      <c r="F84" s="81"/>
      <c r="G84" s="81"/>
      <c r="H84" s="81"/>
      <c r="I84" s="81"/>
      <c r="J84" s="81"/>
      <c r="K84" s="81"/>
    </row>
    <row r="85" spans="2:11" s="66" customFormat="1" ht="46.5" customHeight="1">
      <c r="B85" s="71"/>
      <c r="C85" s="81" t="s">
        <v>53</v>
      </c>
      <c r="D85" s="81"/>
      <c r="E85" s="81"/>
      <c r="F85" s="81"/>
      <c r="G85" s="81"/>
      <c r="H85" s="81"/>
      <c r="I85" s="81"/>
      <c r="J85" s="81"/>
      <c r="K85" s="81"/>
    </row>
    <row r="86" spans="2:11" s="66" customFormat="1" ht="46.5" customHeight="1">
      <c r="B86" s="71"/>
      <c r="C86" s="81" t="s">
        <v>451</v>
      </c>
      <c r="D86" s="81"/>
      <c r="E86" s="81"/>
      <c r="F86" s="81"/>
      <c r="G86" s="81"/>
      <c r="H86" s="81"/>
      <c r="I86" s="81"/>
      <c r="J86" s="81"/>
      <c r="K86" s="81"/>
    </row>
    <row r="87" spans="2:11" s="66" customFormat="1" ht="51.75" customHeight="1">
      <c r="B87" s="71"/>
      <c r="C87" s="81" t="s">
        <v>502</v>
      </c>
      <c r="D87" s="81"/>
      <c r="E87" s="81"/>
      <c r="F87" s="81"/>
      <c r="G87" s="81"/>
      <c r="H87" s="81"/>
      <c r="I87" s="81"/>
      <c r="J87" s="81"/>
      <c r="K87" s="81"/>
    </row>
    <row r="88" spans="2:11" s="66" customFormat="1" ht="46.5" customHeight="1">
      <c r="B88" s="71"/>
      <c r="C88" s="81" t="s">
        <v>447</v>
      </c>
      <c r="D88" s="81"/>
      <c r="E88" s="81"/>
      <c r="F88" s="81"/>
      <c r="G88" s="81"/>
      <c r="H88" s="81"/>
      <c r="I88" s="81"/>
      <c r="J88" s="81"/>
      <c r="K88" s="81"/>
    </row>
    <row r="89" spans="2:11" s="66" customFormat="1" ht="46.5" customHeight="1">
      <c r="B89" s="71"/>
      <c r="C89" s="81" t="s">
        <v>448</v>
      </c>
      <c r="D89" s="81"/>
      <c r="E89" s="81"/>
      <c r="F89" s="81"/>
      <c r="G89" s="81"/>
      <c r="H89" s="81"/>
      <c r="I89" s="81"/>
      <c r="J89" s="81"/>
      <c r="K89" s="81"/>
    </row>
    <row r="90" spans="2:11" s="66" customFormat="1" ht="46.5" customHeight="1">
      <c r="B90" s="71"/>
      <c r="C90" s="81" t="s">
        <v>423</v>
      </c>
      <c r="D90" s="81"/>
      <c r="E90" s="81"/>
      <c r="F90" s="81"/>
      <c r="G90" s="81"/>
      <c r="H90" s="81"/>
      <c r="I90" s="81"/>
      <c r="J90" s="81"/>
      <c r="K90" s="81"/>
    </row>
    <row r="91" spans="2:11" s="66" customFormat="1" ht="46.5" customHeight="1">
      <c r="B91" s="71"/>
      <c r="C91" s="81" t="s">
        <v>503</v>
      </c>
      <c r="D91" s="81"/>
      <c r="E91" s="81"/>
      <c r="F91" s="81"/>
      <c r="G91" s="81"/>
      <c r="H91" s="81"/>
      <c r="I91" s="81"/>
      <c r="J91" s="81"/>
      <c r="K91" s="81"/>
    </row>
    <row r="92" spans="2:11" s="66" customFormat="1" ht="59.25" customHeight="1">
      <c r="B92" s="71"/>
      <c r="C92" s="81" t="s">
        <v>396</v>
      </c>
      <c r="D92" s="81"/>
      <c r="E92" s="81"/>
      <c r="F92" s="81"/>
      <c r="G92" s="81"/>
      <c r="H92" s="81"/>
      <c r="I92" s="81"/>
      <c r="J92" s="81"/>
      <c r="K92" s="81"/>
    </row>
    <row r="93" spans="2:11" s="66" customFormat="1" ht="46.5" customHeight="1">
      <c r="B93" s="71"/>
      <c r="C93" s="81" t="s">
        <v>452</v>
      </c>
      <c r="D93" s="81"/>
      <c r="E93" s="81"/>
      <c r="F93" s="81"/>
      <c r="G93" s="81"/>
      <c r="H93" s="81"/>
      <c r="I93" s="81"/>
      <c r="J93" s="81"/>
      <c r="K93" s="81"/>
    </row>
    <row r="94" spans="2:11" s="66" customFormat="1" ht="46.5" customHeight="1">
      <c r="B94" s="71"/>
      <c r="C94" s="81" t="s">
        <v>504</v>
      </c>
      <c r="D94" s="81"/>
      <c r="E94" s="81"/>
      <c r="F94" s="81"/>
      <c r="G94" s="81"/>
      <c r="H94" s="81"/>
      <c r="I94" s="81"/>
      <c r="J94" s="81"/>
      <c r="K94" s="81"/>
    </row>
    <row r="95" spans="2:11" s="66" customFormat="1" ht="46.5" customHeight="1">
      <c r="B95" s="71"/>
      <c r="C95" s="81" t="s">
        <v>505</v>
      </c>
      <c r="D95" s="81"/>
      <c r="E95" s="81"/>
      <c r="F95" s="81"/>
      <c r="G95" s="81"/>
      <c r="H95" s="81"/>
      <c r="I95" s="81"/>
      <c r="J95" s="81"/>
      <c r="K95" s="81"/>
    </row>
    <row r="96" spans="2:11" s="66" customFormat="1" ht="46.5" customHeight="1">
      <c r="B96" s="71"/>
      <c r="C96" s="81" t="s">
        <v>440</v>
      </c>
      <c r="D96" s="81"/>
      <c r="E96" s="81"/>
      <c r="F96" s="81"/>
      <c r="G96" s="81"/>
      <c r="H96" s="81"/>
      <c r="I96" s="81"/>
      <c r="J96" s="81"/>
      <c r="K96" s="81"/>
    </row>
    <row r="97" spans="2:11" s="66" customFormat="1" ht="36.75" customHeight="1">
      <c r="B97" s="71"/>
      <c r="C97" s="81" t="s">
        <v>441</v>
      </c>
      <c r="D97" s="81"/>
      <c r="E97" s="81"/>
      <c r="F97" s="81"/>
      <c r="G97" s="81"/>
      <c r="H97" s="81"/>
      <c r="I97" s="81"/>
      <c r="J97" s="81"/>
      <c r="K97" s="81"/>
    </row>
    <row r="98" spans="2:11" s="66" customFormat="1" ht="60" customHeight="1">
      <c r="B98" s="71"/>
      <c r="C98" s="81" t="s">
        <v>506</v>
      </c>
      <c r="D98" s="81"/>
      <c r="E98" s="81"/>
      <c r="F98" s="81"/>
      <c r="G98" s="81"/>
      <c r="H98" s="81"/>
      <c r="I98" s="81"/>
      <c r="J98" s="81"/>
      <c r="K98" s="81"/>
    </row>
    <row r="99" spans="2:11" s="66" customFormat="1" ht="46.5" customHeight="1">
      <c r="B99" s="71"/>
      <c r="C99" s="81" t="s">
        <v>453</v>
      </c>
      <c r="D99" s="81"/>
      <c r="E99" s="81"/>
      <c r="F99" s="81"/>
      <c r="G99" s="81"/>
      <c r="H99" s="81"/>
      <c r="I99" s="81"/>
      <c r="J99" s="81"/>
      <c r="K99" s="81"/>
    </row>
    <row r="100" spans="2:11" s="66" customFormat="1" ht="46.5" customHeight="1">
      <c r="B100" s="71"/>
      <c r="C100" s="81" t="s">
        <v>454</v>
      </c>
      <c r="D100" s="81"/>
      <c r="E100" s="81"/>
      <c r="F100" s="81"/>
      <c r="G100" s="81"/>
      <c r="H100" s="81"/>
      <c r="I100" s="81"/>
      <c r="J100" s="81"/>
      <c r="K100" s="81"/>
    </row>
    <row r="101" spans="2:11" s="66" customFormat="1" ht="46.5" customHeight="1">
      <c r="B101" s="71"/>
      <c r="C101" s="81" t="s">
        <v>455</v>
      </c>
      <c r="D101" s="81"/>
      <c r="E101" s="81"/>
      <c r="F101" s="81"/>
      <c r="G101" s="81"/>
      <c r="H101" s="81"/>
      <c r="I101" s="81"/>
      <c r="J101" s="81"/>
      <c r="K101" s="81"/>
    </row>
    <row r="102" spans="2:11" s="66" customFormat="1" ht="46.5" customHeight="1">
      <c r="B102" s="71"/>
      <c r="C102" s="81" t="s">
        <v>456</v>
      </c>
      <c r="D102" s="81"/>
      <c r="E102" s="81"/>
      <c r="F102" s="81"/>
      <c r="G102" s="81"/>
      <c r="H102" s="81"/>
      <c r="I102" s="81"/>
      <c r="J102" s="81"/>
      <c r="K102" s="81"/>
    </row>
    <row r="103" spans="2:11" s="66" customFormat="1" ht="46.5" customHeight="1">
      <c r="B103" s="71"/>
      <c r="C103" s="81" t="s">
        <v>397</v>
      </c>
      <c r="D103" s="81"/>
      <c r="E103" s="81"/>
      <c r="F103" s="81"/>
      <c r="G103" s="81"/>
      <c r="H103" s="81"/>
      <c r="I103" s="81"/>
      <c r="J103" s="81"/>
      <c r="K103" s="81"/>
    </row>
    <row r="104" spans="2:11" s="66" customFormat="1" ht="46.5" customHeight="1">
      <c r="B104" s="71"/>
      <c r="C104" s="81" t="s">
        <v>457</v>
      </c>
      <c r="D104" s="81"/>
      <c r="E104" s="81"/>
      <c r="F104" s="81"/>
      <c r="G104" s="81"/>
      <c r="H104" s="81"/>
      <c r="I104" s="81"/>
      <c r="J104" s="81"/>
      <c r="K104" s="81"/>
    </row>
    <row r="105" spans="2:11" s="66" customFormat="1" ht="46.5" customHeight="1">
      <c r="B105" s="71"/>
      <c r="C105" s="81" t="s">
        <v>424</v>
      </c>
      <c r="D105" s="81"/>
      <c r="E105" s="81"/>
      <c r="F105" s="81"/>
      <c r="G105" s="81"/>
      <c r="H105" s="81"/>
      <c r="I105" s="81"/>
      <c r="J105" s="81"/>
      <c r="K105" s="81"/>
    </row>
    <row r="106" spans="2:11" s="66" customFormat="1" ht="57" customHeight="1">
      <c r="B106" s="71"/>
      <c r="C106" s="81" t="s">
        <v>458</v>
      </c>
      <c r="D106" s="81"/>
      <c r="E106" s="81"/>
      <c r="F106" s="81"/>
      <c r="G106" s="81"/>
      <c r="H106" s="81"/>
      <c r="I106" s="81"/>
      <c r="J106" s="81"/>
      <c r="K106" s="81"/>
    </row>
    <row r="107" spans="2:11" s="66" customFormat="1" ht="46.5" customHeight="1">
      <c r="B107" s="71"/>
      <c r="C107" s="81" t="s">
        <v>459</v>
      </c>
      <c r="D107" s="81"/>
      <c r="E107" s="81"/>
      <c r="F107" s="81"/>
      <c r="G107" s="81"/>
      <c r="H107" s="81"/>
      <c r="I107" s="81"/>
      <c r="J107" s="81"/>
      <c r="K107" s="81"/>
    </row>
    <row r="108" spans="2:11" s="66" customFormat="1" ht="46.5" customHeight="1">
      <c r="B108" s="71"/>
      <c r="C108" s="81" t="s">
        <v>442</v>
      </c>
      <c r="D108" s="81"/>
      <c r="E108" s="81"/>
      <c r="F108" s="81"/>
      <c r="G108" s="81"/>
      <c r="H108" s="81"/>
      <c r="I108" s="81"/>
      <c r="J108" s="81"/>
      <c r="K108" s="81"/>
    </row>
    <row r="109" spans="2:11" s="66" customFormat="1" ht="46.5" customHeight="1">
      <c r="B109" s="71"/>
      <c r="C109" s="81" t="s">
        <v>222</v>
      </c>
      <c r="D109" s="81"/>
      <c r="E109" s="81"/>
      <c r="F109" s="81"/>
      <c r="G109" s="81"/>
      <c r="H109" s="81"/>
      <c r="I109" s="81"/>
      <c r="J109" s="81"/>
      <c r="K109" s="81"/>
    </row>
    <row r="110" spans="2:11" s="66" customFormat="1" ht="46.5" customHeight="1">
      <c r="B110" s="71"/>
      <c r="C110" s="81" t="s">
        <v>460</v>
      </c>
      <c r="D110" s="81"/>
      <c r="E110" s="81"/>
      <c r="F110" s="81"/>
      <c r="G110" s="81"/>
      <c r="H110" s="81"/>
      <c r="I110" s="81"/>
      <c r="J110" s="81"/>
      <c r="K110" s="81"/>
    </row>
    <row r="111" spans="2:11" s="66" customFormat="1" ht="71.25" customHeight="1">
      <c r="B111" s="71"/>
      <c r="C111" s="81" t="s">
        <v>461</v>
      </c>
      <c r="D111" s="81"/>
      <c r="E111" s="81"/>
      <c r="F111" s="81"/>
      <c r="G111" s="81"/>
      <c r="H111" s="81"/>
      <c r="I111" s="81"/>
      <c r="J111" s="81"/>
      <c r="K111" s="81"/>
    </row>
    <row r="112" spans="2:11" s="66" customFormat="1" ht="46.5" customHeight="1">
      <c r="B112" s="71"/>
      <c r="C112" s="81" t="s">
        <v>507</v>
      </c>
      <c r="D112" s="81"/>
      <c r="E112" s="81"/>
      <c r="F112" s="81"/>
      <c r="G112" s="81"/>
      <c r="H112" s="81"/>
      <c r="I112" s="81"/>
      <c r="J112" s="81"/>
      <c r="K112" s="81"/>
    </row>
    <row r="113" spans="2:11" s="66" customFormat="1" ht="60.75" customHeight="1">
      <c r="B113" s="71"/>
      <c r="C113" s="81" t="s">
        <v>443</v>
      </c>
      <c r="D113" s="81"/>
      <c r="E113" s="81"/>
      <c r="F113" s="81"/>
      <c r="G113" s="81"/>
      <c r="H113" s="81"/>
      <c r="I113" s="81"/>
      <c r="J113" s="81"/>
      <c r="K113" s="81"/>
    </row>
    <row r="114" spans="2:11" s="66" customFormat="1" ht="46.5" customHeight="1">
      <c r="B114" s="71"/>
      <c r="C114" s="81" t="s">
        <v>462</v>
      </c>
      <c r="D114" s="81"/>
      <c r="E114" s="81"/>
      <c r="F114" s="81"/>
      <c r="G114" s="81"/>
      <c r="H114" s="81"/>
      <c r="I114" s="81"/>
      <c r="J114" s="81"/>
      <c r="K114" s="81"/>
    </row>
    <row r="115" spans="2:11" s="66" customFormat="1" ht="46.5" customHeight="1">
      <c r="B115" s="71"/>
      <c r="C115" s="81" t="s">
        <v>463</v>
      </c>
      <c r="D115" s="81"/>
      <c r="E115" s="81"/>
      <c r="F115" s="81"/>
      <c r="G115" s="81"/>
      <c r="H115" s="81"/>
      <c r="I115" s="81"/>
      <c r="J115" s="81"/>
      <c r="K115" s="81"/>
    </row>
    <row r="116" spans="2:11" s="66" customFormat="1" ht="46.5" customHeight="1">
      <c r="B116" s="71"/>
      <c r="C116" s="81" t="s">
        <v>464</v>
      </c>
      <c r="D116" s="81"/>
      <c r="E116" s="81"/>
      <c r="F116" s="81"/>
      <c r="G116" s="81"/>
      <c r="H116" s="81"/>
      <c r="I116" s="81"/>
      <c r="J116" s="81"/>
      <c r="K116" s="81"/>
    </row>
    <row r="117" spans="2:11" s="66" customFormat="1" ht="56.25" customHeight="1">
      <c r="B117" s="71"/>
      <c r="C117" s="81" t="s">
        <v>508</v>
      </c>
      <c r="D117" s="81"/>
      <c r="E117" s="81"/>
      <c r="F117" s="81"/>
      <c r="G117" s="81"/>
      <c r="H117" s="81"/>
      <c r="I117" s="81"/>
      <c r="J117" s="81"/>
      <c r="K117" s="81"/>
    </row>
    <row r="118" spans="2:11" s="66" customFormat="1" ht="46.5" customHeight="1">
      <c r="B118" s="71"/>
      <c r="C118" s="81" t="s">
        <v>509</v>
      </c>
      <c r="D118" s="81"/>
      <c r="E118" s="81"/>
      <c r="F118" s="81"/>
      <c r="G118" s="81"/>
      <c r="H118" s="81"/>
      <c r="I118" s="81"/>
      <c r="J118" s="81"/>
      <c r="K118" s="81"/>
    </row>
    <row r="119" spans="2:11" s="66" customFormat="1" ht="46.5" customHeight="1">
      <c r="B119" s="71"/>
      <c r="C119" s="81" t="s">
        <v>510</v>
      </c>
      <c r="D119" s="81"/>
      <c r="E119" s="81"/>
      <c r="F119" s="81"/>
      <c r="G119" s="81"/>
      <c r="H119" s="81"/>
      <c r="I119" s="81"/>
      <c r="J119" s="81"/>
      <c r="K119" s="81"/>
    </row>
    <row r="120" spans="2:11" s="66" customFormat="1" ht="46.5" customHeight="1">
      <c r="B120" s="71"/>
      <c r="C120" s="81" t="s">
        <v>398</v>
      </c>
      <c r="D120" s="81"/>
      <c r="E120" s="81"/>
      <c r="F120" s="81"/>
      <c r="G120" s="81"/>
      <c r="H120" s="81"/>
      <c r="I120" s="81"/>
      <c r="J120" s="81"/>
      <c r="K120" s="81"/>
    </row>
    <row r="121" spans="2:11" s="66" customFormat="1" ht="46.5" customHeight="1">
      <c r="B121" s="71"/>
      <c r="C121" s="81" t="s">
        <v>465</v>
      </c>
      <c r="D121" s="81"/>
      <c r="E121" s="81"/>
      <c r="F121" s="81"/>
      <c r="G121" s="81"/>
      <c r="H121" s="81"/>
      <c r="I121" s="81"/>
      <c r="J121" s="81"/>
      <c r="K121" s="81"/>
    </row>
    <row r="122" spans="2:11" s="66" customFormat="1" ht="46.5" customHeight="1">
      <c r="B122" s="71"/>
      <c r="C122" s="81" t="s">
        <v>399</v>
      </c>
      <c r="D122" s="81"/>
      <c r="E122" s="81"/>
      <c r="F122" s="81"/>
      <c r="G122" s="81"/>
      <c r="H122" s="81"/>
      <c r="I122" s="81"/>
      <c r="J122" s="81"/>
      <c r="K122" s="81"/>
    </row>
    <row r="123" spans="2:11" s="66" customFormat="1" ht="46.5" customHeight="1">
      <c r="B123" s="71"/>
      <c r="C123" s="81" t="s">
        <v>334</v>
      </c>
      <c r="D123" s="81"/>
      <c r="E123" s="81"/>
      <c r="F123" s="81"/>
      <c r="G123" s="81"/>
      <c r="H123" s="81"/>
      <c r="I123" s="81"/>
      <c r="J123" s="81"/>
      <c r="K123" s="81"/>
    </row>
    <row r="124" spans="2:11" s="66" customFormat="1" ht="46.5" customHeight="1">
      <c r="B124" s="71"/>
      <c r="C124" s="81" t="s">
        <v>341</v>
      </c>
      <c r="D124" s="81"/>
      <c r="E124" s="81"/>
      <c r="F124" s="81"/>
      <c r="G124" s="81"/>
      <c r="H124" s="81"/>
      <c r="I124" s="81"/>
      <c r="J124" s="81"/>
      <c r="K124" s="81"/>
    </row>
    <row r="125" spans="3:7" s="28" customFormat="1" ht="24.75" customHeight="1">
      <c r="C125" s="67" t="s">
        <v>535</v>
      </c>
      <c r="D125" s="25"/>
      <c r="E125" s="25"/>
      <c r="F125" s="25"/>
      <c r="G125" s="25"/>
    </row>
    <row r="126" spans="3:7" s="28" customFormat="1" ht="24.75" customHeight="1">
      <c r="C126" s="85" t="s">
        <v>349</v>
      </c>
      <c r="D126" s="86"/>
      <c r="E126" s="56" t="s">
        <v>348</v>
      </c>
      <c r="F126" s="53" t="s">
        <v>344</v>
      </c>
      <c r="G126" s="21" t="s">
        <v>347</v>
      </c>
    </row>
    <row r="127" spans="3:7" s="28" customFormat="1" ht="24.75" customHeight="1">
      <c r="C127" s="54" t="s">
        <v>39</v>
      </c>
      <c r="D127" s="32" t="s">
        <v>42</v>
      </c>
      <c r="E127" s="53">
        <f>COUNTA(Sheet2!$G$4:$G$81)</f>
        <v>78</v>
      </c>
      <c r="F127" s="53">
        <f>COUNTIF(Sheet2!$G$4:$G$81,C127)</f>
        <v>30</v>
      </c>
      <c r="G127" s="36">
        <f>F127/E127</f>
        <v>0.38461538461538464</v>
      </c>
    </row>
    <row r="128" spans="3:7" s="28" customFormat="1" ht="24.75" customHeight="1">
      <c r="C128" s="54" t="s">
        <v>40</v>
      </c>
      <c r="D128" s="32" t="s">
        <v>43</v>
      </c>
      <c r="E128" s="53">
        <f>COUNTA(Sheet2!$G$4:$G$81)</f>
        <v>78</v>
      </c>
      <c r="F128" s="53">
        <f>COUNTIF(Sheet2!$G$4:$G$81,C128)</f>
        <v>38</v>
      </c>
      <c r="G128" s="36">
        <f>F128/E128</f>
        <v>0.48717948717948717</v>
      </c>
    </row>
    <row r="129" spans="3:7" s="28" customFormat="1" ht="24.75" customHeight="1">
      <c r="C129" s="54" t="s">
        <v>20</v>
      </c>
      <c r="D129" s="32" t="s">
        <v>44</v>
      </c>
      <c r="E129" s="53">
        <f>COUNTA(Sheet2!$G$4:$G$81)</f>
        <v>78</v>
      </c>
      <c r="F129" s="53">
        <f>COUNTIF(Sheet2!$G$4:$G$81,C129)</f>
        <v>2</v>
      </c>
      <c r="G129" s="36">
        <f>F129/E129</f>
        <v>0.02564102564102564</v>
      </c>
    </row>
    <row r="130" spans="3:7" s="28" customFormat="1" ht="24.75" customHeight="1">
      <c r="C130" s="54" t="s">
        <v>22</v>
      </c>
      <c r="D130" s="32" t="s">
        <v>45</v>
      </c>
      <c r="E130" s="53">
        <f>COUNTA(Sheet2!$G$4:$G$81)</f>
        <v>78</v>
      </c>
      <c r="F130" s="53">
        <f>COUNTIF(Sheet2!$G$4:$G$81,C130)</f>
        <v>1</v>
      </c>
      <c r="G130" s="36">
        <f>F130/E130</f>
        <v>0.01282051282051282</v>
      </c>
    </row>
    <row r="131" spans="3:7" s="28" customFormat="1" ht="24.75" customHeight="1">
      <c r="C131" s="54" t="s">
        <v>56</v>
      </c>
      <c r="D131" s="55"/>
      <c r="E131" s="53">
        <f>COUNTA(Sheet2!$G$4:$G$81)</f>
        <v>78</v>
      </c>
      <c r="F131" s="53">
        <f>COUNTIF(Sheet2!$G$4:$G$81,C131)</f>
        <v>7</v>
      </c>
      <c r="G131" s="36">
        <f>F131/E131</f>
        <v>0.08974358974358974</v>
      </c>
    </row>
    <row r="132" spans="3:7" s="28" customFormat="1" ht="24.75" customHeight="1">
      <c r="C132" s="22"/>
      <c r="D132" s="22"/>
      <c r="E132" s="25"/>
      <c r="F132" s="25"/>
      <c r="G132" s="25"/>
    </row>
    <row r="133" spans="3:7" s="28" customFormat="1" ht="24.75" customHeight="1">
      <c r="C133" s="22"/>
      <c r="D133" s="22"/>
      <c r="E133" s="25"/>
      <c r="F133" s="25"/>
      <c r="G133" s="25"/>
    </row>
    <row r="134" spans="3:7" s="28" customFormat="1" ht="24.75" customHeight="1">
      <c r="C134" s="22"/>
      <c r="D134" s="22"/>
      <c r="E134" s="25"/>
      <c r="F134" s="25"/>
      <c r="G134" s="25"/>
    </row>
    <row r="135" spans="3:7" s="28" customFormat="1" ht="24.75" customHeight="1">
      <c r="C135" s="22"/>
      <c r="D135" s="22"/>
      <c r="E135" s="25"/>
      <c r="F135" s="25"/>
      <c r="G135" s="25"/>
    </row>
    <row r="136" spans="3:7" s="28" customFormat="1" ht="24.75" customHeight="1">
      <c r="C136" s="22"/>
      <c r="D136" s="22"/>
      <c r="E136" s="25"/>
      <c r="F136" s="25"/>
      <c r="G136" s="25"/>
    </row>
    <row r="137" spans="3:7" s="28" customFormat="1" ht="24.75" customHeight="1">
      <c r="C137" s="22"/>
      <c r="D137" s="22"/>
      <c r="E137" s="25"/>
      <c r="F137" s="25"/>
      <c r="G137" s="25"/>
    </row>
    <row r="138" spans="3:7" s="28" customFormat="1" ht="24.75" customHeight="1">
      <c r="C138" s="22"/>
      <c r="D138" s="22"/>
      <c r="E138" s="25"/>
      <c r="F138" s="25"/>
      <c r="G138" s="25"/>
    </row>
    <row r="139" spans="3:7" s="28" customFormat="1" ht="24.75" customHeight="1">
      <c r="C139" s="22"/>
      <c r="D139" s="22"/>
      <c r="E139" s="25"/>
      <c r="F139" s="25"/>
      <c r="G139" s="25"/>
    </row>
    <row r="140" spans="3:7" s="28" customFormat="1" ht="24.75" customHeight="1">
      <c r="C140" s="22"/>
      <c r="D140" s="22"/>
      <c r="E140" s="25"/>
      <c r="F140" s="25"/>
      <c r="G140" s="25"/>
    </row>
    <row r="141" spans="3:7" s="28" customFormat="1" ht="24.75" customHeight="1">
      <c r="C141" s="22"/>
      <c r="D141" s="22"/>
      <c r="E141" s="25"/>
      <c r="F141" s="25"/>
      <c r="G141" s="25"/>
    </row>
    <row r="142" spans="3:7" s="28" customFormat="1" ht="24.75" customHeight="1">
      <c r="C142" s="22"/>
      <c r="D142" s="22"/>
      <c r="E142" s="25"/>
      <c r="F142" s="25"/>
      <c r="G142" s="25"/>
    </row>
    <row r="143" spans="3:7" s="28" customFormat="1" ht="24.75" customHeight="1">
      <c r="C143" s="22"/>
      <c r="D143" s="22"/>
      <c r="E143" s="25"/>
      <c r="F143" s="25"/>
      <c r="G143" s="25"/>
    </row>
    <row r="144" spans="3:7" s="28" customFormat="1" ht="24.75" customHeight="1">
      <c r="C144" s="22"/>
      <c r="D144" s="22"/>
      <c r="E144" s="25"/>
      <c r="F144" s="25"/>
      <c r="G144" s="25"/>
    </row>
    <row r="145" spans="3:7" s="28" customFormat="1" ht="24.75" customHeight="1">
      <c r="C145" s="22"/>
      <c r="D145" s="22"/>
      <c r="E145" s="25"/>
      <c r="F145" s="25"/>
      <c r="G145" s="25"/>
    </row>
    <row r="146" spans="3:7" s="28" customFormat="1" ht="24.75" customHeight="1">
      <c r="C146" s="22"/>
      <c r="D146" s="22"/>
      <c r="E146" s="25"/>
      <c r="F146" s="25"/>
      <c r="G146" s="25"/>
    </row>
    <row r="147" spans="3:7" s="28" customFormat="1" ht="24.75" customHeight="1">
      <c r="C147" s="22"/>
      <c r="D147" s="22"/>
      <c r="E147" s="25"/>
      <c r="F147" s="25"/>
      <c r="G147" s="25"/>
    </row>
    <row r="148" spans="3:7" s="28" customFormat="1" ht="24.75" customHeight="1">
      <c r="C148" s="67" t="s">
        <v>534</v>
      </c>
      <c r="D148" s="22"/>
      <c r="E148" s="25"/>
      <c r="F148" s="25"/>
      <c r="G148" s="25"/>
    </row>
    <row r="149" spans="3:8" s="3" customFormat="1" ht="24.75" customHeight="1">
      <c r="C149" s="88">
        <f>+(Sheet2!$A$81-Sheet2!H$82)/Sheet2!$A$81</f>
        <v>0.9102564102564102</v>
      </c>
      <c r="D149" s="88"/>
      <c r="E149" s="69"/>
      <c r="F149" s="69"/>
      <c r="G149" s="69"/>
      <c r="H149" s="63"/>
    </row>
    <row r="150" spans="3:13" s="71" customFormat="1" ht="46.5" customHeight="1">
      <c r="C150" s="81" t="s">
        <v>466</v>
      </c>
      <c r="D150" s="81"/>
      <c r="E150" s="81"/>
      <c r="F150" s="81"/>
      <c r="G150" s="81"/>
      <c r="H150" s="81"/>
      <c r="I150" s="81"/>
      <c r="J150" s="81"/>
      <c r="K150" s="81"/>
      <c r="M150"/>
    </row>
    <row r="151" spans="3:13" s="71" customFormat="1" ht="55.5" customHeight="1">
      <c r="C151" s="81" t="s">
        <v>467</v>
      </c>
      <c r="D151" s="81"/>
      <c r="E151" s="81"/>
      <c r="F151" s="81"/>
      <c r="G151" s="81"/>
      <c r="H151" s="81"/>
      <c r="I151" s="81"/>
      <c r="J151" s="81"/>
      <c r="K151" s="81"/>
      <c r="M151"/>
    </row>
    <row r="152" spans="3:11" s="71" customFormat="1" ht="46.5" customHeight="1">
      <c r="C152" s="81" t="s">
        <v>468</v>
      </c>
      <c r="D152" s="81"/>
      <c r="E152" s="81"/>
      <c r="F152" s="81"/>
      <c r="G152" s="81"/>
      <c r="H152" s="81"/>
      <c r="I152" s="81"/>
      <c r="J152" s="81"/>
      <c r="K152" s="81"/>
    </row>
    <row r="153" spans="3:11" s="71" customFormat="1" ht="46.5" customHeight="1">
      <c r="C153" s="81" t="s">
        <v>62</v>
      </c>
      <c r="D153" s="81"/>
      <c r="E153" s="81"/>
      <c r="F153" s="81"/>
      <c r="G153" s="81"/>
      <c r="H153" s="81"/>
      <c r="I153" s="81"/>
      <c r="J153" s="81"/>
      <c r="K153" s="81"/>
    </row>
    <row r="154" spans="3:11" s="71" customFormat="1" ht="46.5" customHeight="1">
      <c r="C154" s="81" t="s">
        <v>469</v>
      </c>
      <c r="D154" s="81"/>
      <c r="E154" s="81"/>
      <c r="F154" s="81"/>
      <c r="G154" s="81"/>
      <c r="H154" s="81"/>
      <c r="I154" s="81"/>
      <c r="J154" s="81"/>
      <c r="K154" s="81"/>
    </row>
    <row r="155" spans="3:11" s="71" customFormat="1" ht="46.5" customHeight="1">
      <c r="C155" s="81" t="s">
        <v>82</v>
      </c>
      <c r="D155" s="81"/>
      <c r="E155" s="81"/>
      <c r="F155" s="81"/>
      <c r="G155" s="81"/>
      <c r="H155" s="81"/>
      <c r="I155" s="81"/>
      <c r="J155" s="81"/>
      <c r="K155" s="81"/>
    </row>
    <row r="156" spans="3:11" s="71" customFormat="1" ht="46.5" customHeight="1">
      <c r="C156" s="81" t="s">
        <v>425</v>
      </c>
      <c r="D156" s="81"/>
      <c r="E156" s="81"/>
      <c r="F156" s="81"/>
      <c r="G156" s="81"/>
      <c r="H156" s="81"/>
      <c r="I156" s="81"/>
      <c r="J156" s="81"/>
      <c r="K156" s="81"/>
    </row>
    <row r="157" spans="3:11" s="71" customFormat="1" ht="46.5" customHeight="1">
      <c r="C157" s="81" t="s">
        <v>400</v>
      </c>
      <c r="D157" s="81"/>
      <c r="E157" s="81"/>
      <c r="F157" s="81"/>
      <c r="G157" s="81"/>
      <c r="H157" s="81"/>
      <c r="I157" s="81"/>
      <c r="J157" s="81"/>
      <c r="K157" s="81"/>
    </row>
    <row r="158" spans="3:11" s="71" customFormat="1" ht="46.5" customHeight="1">
      <c r="C158" s="81" t="s">
        <v>401</v>
      </c>
      <c r="D158" s="81"/>
      <c r="E158" s="81"/>
      <c r="F158" s="81"/>
      <c r="G158" s="81"/>
      <c r="H158" s="81"/>
      <c r="I158" s="81"/>
      <c r="J158" s="81"/>
      <c r="K158" s="81"/>
    </row>
    <row r="159" spans="3:11" s="71" customFormat="1" ht="46.5" customHeight="1">
      <c r="C159" s="81" t="s">
        <v>402</v>
      </c>
      <c r="D159" s="81"/>
      <c r="E159" s="81"/>
      <c r="F159" s="81"/>
      <c r="G159" s="81"/>
      <c r="H159" s="81"/>
      <c r="I159" s="81"/>
      <c r="J159" s="81"/>
      <c r="K159" s="81"/>
    </row>
    <row r="160" spans="3:11" s="71" customFormat="1" ht="46.5" customHeight="1">
      <c r="C160" s="81" t="s">
        <v>470</v>
      </c>
      <c r="D160" s="81"/>
      <c r="E160" s="81"/>
      <c r="F160" s="81"/>
      <c r="G160" s="81"/>
      <c r="H160" s="81"/>
      <c r="I160" s="81"/>
      <c r="J160" s="81"/>
      <c r="K160" s="81"/>
    </row>
    <row r="161" spans="3:11" s="71" customFormat="1" ht="46.5" customHeight="1">
      <c r="C161" s="81" t="s">
        <v>532</v>
      </c>
      <c r="D161" s="81"/>
      <c r="E161" s="81"/>
      <c r="F161" s="81"/>
      <c r="G161" s="81"/>
      <c r="H161" s="81"/>
      <c r="I161" s="81"/>
      <c r="J161" s="81"/>
      <c r="K161" s="81"/>
    </row>
    <row r="162" spans="3:11" s="71" customFormat="1" ht="46.5" customHeight="1">
      <c r="C162" s="81" t="s">
        <v>403</v>
      </c>
      <c r="D162" s="81"/>
      <c r="E162" s="81"/>
      <c r="F162" s="81"/>
      <c r="G162" s="81"/>
      <c r="H162" s="81"/>
      <c r="I162" s="81"/>
      <c r="J162" s="81"/>
      <c r="K162" s="81"/>
    </row>
    <row r="163" spans="3:11" s="71" customFormat="1" ht="46.5" customHeight="1">
      <c r="C163" s="81" t="s">
        <v>404</v>
      </c>
      <c r="D163" s="81"/>
      <c r="E163" s="81"/>
      <c r="F163" s="81"/>
      <c r="G163" s="81"/>
      <c r="H163" s="81"/>
      <c r="I163" s="81"/>
      <c r="J163" s="81"/>
      <c r="K163" s="81"/>
    </row>
    <row r="164" spans="3:11" s="71" customFormat="1" ht="46.5" customHeight="1">
      <c r="C164" s="81" t="s">
        <v>405</v>
      </c>
      <c r="D164" s="81"/>
      <c r="E164" s="81"/>
      <c r="F164" s="81"/>
      <c r="G164" s="81"/>
      <c r="H164" s="81"/>
      <c r="I164" s="81"/>
      <c r="J164" s="81"/>
      <c r="K164" s="81"/>
    </row>
    <row r="165" spans="3:11" s="71" customFormat="1" ht="46.5" customHeight="1">
      <c r="C165" s="81" t="s">
        <v>406</v>
      </c>
      <c r="D165" s="81"/>
      <c r="E165" s="81"/>
      <c r="F165" s="81"/>
      <c r="G165" s="81"/>
      <c r="H165" s="81"/>
      <c r="I165" s="81"/>
      <c r="J165" s="81"/>
      <c r="K165" s="81"/>
    </row>
    <row r="166" spans="3:11" s="71" customFormat="1" ht="46.5" customHeight="1">
      <c r="C166" s="81" t="s">
        <v>471</v>
      </c>
      <c r="D166" s="81"/>
      <c r="E166" s="81"/>
      <c r="F166" s="81"/>
      <c r="G166" s="81"/>
      <c r="H166" s="81"/>
      <c r="I166" s="81"/>
      <c r="J166" s="81"/>
      <c r="K166" s="81"/>
    </row>
    <row r="167" spans="3:11" s="71" customFormat="1" ht="46.5" customHeight="1">
      <c r="C167" s="81" t="s">
        <v>472</v>
      </c>
      <c r="D167" s="81"/>
      <c r="E167" s="81"/>
      <c r="F167" s="81"/>
      <c r="G167" s="81"/>
      <c r="H167" s="81"/>
      <c r="I167" s="81"/>
      <c r="J167" s="81"/>
      <c r="K167" s="81"/>
    </row>
    <row r="168" spans="3:11" s="71" customFormat="1" ht="46.5" customHeight="1">
      <c r="C168" s="81" t="s">
        <v>444</v>
      </c>
      <c r="D168" s="81"/>
      <c r="E168" s="81"/>
      <c r="F168" s="81"/>
      <c r="G168" s="81"/>
      <c r="H168" s="81"/>
      <c r="I168" s="81"/>
      <c r="J168" s="81"/>
      <c r="K168" s="81"/>
    </row>
    <row r="169" spans="3:11" s="71" customFormat="1" ht="46.5" customHeight="1">
      <c r="C169" s="81" t="s">
        <v>407</v>
      </c>
      <c r="D169" s="81"/>
      <c r="E169" s="81"/>
      <c r="F169" s="81"/>
      <c r="G169" s="81"/>
      <c r="H169" s="81"/>
      <c r="I169" s="81"/>
      <c r="J169" s="81"/>
      <c r="K169" s="81"/>
    </row>
    <row r="170" spans="3:11" s="71" customFormat="1" ht="46.5" customHeight="1">
      <c r="C170" s="81" t="s">
        <v>473</v>
      </c>
      <c r="D170" s="81"/>
      <c r="E170" s="81"/>
      <c r="F170" s="81"/>
      <c r="G170" s="81"/>
      <c r="H170" s="81"/>
      <c r="I170" s="81"/>
      <c r="J170" s="81"/>
      <c r="K170" s="81"/>
    </row>
    <row r="171" spans="3:11" s="71" customFormat="1" ht="46.5" customHeight="1">
      <c r="C171" s="81" t="s">
        <v>409</v>
      </c>
      <c r="D171" s="81"/>
      <c r="E171" s="81"/>
      <c r="F171" s="81"/>
      <c r="G171" s="81"/>
      <c r="H171" s="81"/>
      <c r="I171" s="81"/>
      <c r="J171" s="81"/>
      <c r="K171" s="81"/>
    </row>
    <row r="172" spans="3:11" s="71" customFormat="1" ht="46.5" customHeight="1">
      <c r="C172" s="81" t="s">
        <v>474</v>
      </c>
      <c r="D172" s="81"/>
      <c r="E172" s="81"/>
      <c r="F172" s="81"/>
      <c r="G172" s="81"/>
      <c r="H172" s="81"/>
      <c r="I172" s="81"/>
      <c r="J172" s="81"/>
      <c r="K172" s="81"/>
    </row>
    <row r="173" spans="3:11" s="71" customFormat="1" ht="46.5" customHeight="1">
      <c r="C173" s="81" t="s">
        <v>475</v>
      </c>
      <c r="D173" s="81"/>
      <c r="E173" s="81"/>
      <c r="F173" s="81"/>
      <c r="G173" s="81"/>
      <c r="H173" s="81"/>
      <c r="I173" s="81"/>
      <c r="J173" s="81"/>
      <c r="K173" s="81"/>
    </row>
    <row r="174" spans="3:11" s="71" customFormat="1" ht="46.5" customHeight="1">
      <c r="C174" s="81" t="s">
        <v>476</v>
      </c>
      <c r="D174" s="81"/>
      <c r="E174" s="81"/>
      <c r="F174" s="81"/>
      <c r="G174" s="81"/>
      <c r="H174" s="81"/>
      <c r="I174" s="81"/>
      <c r="J174" s="81"/>
      <c r="K174" s="81"/>
    </row>
    <row r="175" spans="3:11" s="71" customFormat="1" ht="46.5" customHeight="1">
      <c r="C175" s="81" t="s">
        <v>408</v>
      </c>
      <c r="D175" s="81"/>
      <c r="E175" s="81"/>
      <c r="F175" s="81"/>
      <c r="G175" s="81"/>
      <c r="H175" s="81"/>
      <c r="I175" s="81"/>
      <c r="J175" s="81"/>
      <c r="K175" s="81"/>
    </row>
    <row r="176" spans="3:11" s="71" customFormat="1" ht="46.5" customHeight="1">
      <c r="C176" s="81" t="s">
        <v>477</v>
      </c>
      <c r="D176" s="81"/>
      <c r="E176" s="81"/>
      <c r="F176" s="81"/>
      <c r="G176" s="81"/>
      <c r="H176" s="81"/>
      <c r="I176" s="81"/>
      <c r="J176" s="81"/>
      <c r="K176" s="81"/>
    </row>
    <row r="177" spans="3:11" s="71" customFormat="1" ht="46.5" customHeight="1">
      <c r="C177" s="81" t="s">
        <v>478</v>
      </c>
      <c r="D177" s="81"/>
      <c r="E177" s="81"/>
      <c r="F177" s="81"/>
      <c r="G177" s="81"/>
      <c r="H177" s="81"/>
      <c r="I177" s="81"/>
      <c r="J177" s="81"/>
      <c r="K177" s="81"/>
    </row>
    <row r="178" spans="3:11" s="71" customFormat="1" ht="46.5" customHeight="1">
      <c r="C178" s="81" t="s">
        <v>479</v>
      </c>
      <c r="D178" s="81"/>
      <c r="E178" s="81"/>
      <c r="F178" s="81"/>
      <c r="G178" s="81"/>
      <c r="H178" s="81"/>
      <c r="I178" s="81"/>
      <c r="J178" s="81"/>
      <c r="K178" s="81"/>
    </row>
    <row r="179" spans="3:11" s="71" customFormat="1" ht="46.5" customHeight="1">
      <c r="C179" s="81" t="s">
        <v>426</v>
      </c>
      <c r="D179" s="81"/>
      <c r="E179" s="81"/>
      <c r="F179" s="81"/>
      <c r="G179" s="81"/>
      <c r="H179" s="81"/>
      <c r="I179" s="81"/>
      <c r="J179" s="81"/>
      <c r="K179" s="81"/>
    </row>
    <row r="180" spans="3:11" s="71" customFormat="1" ht="46.5" customHeight="1">
      <c r="C180" s="81" t="s">
        <v>427</v>
      </c>
      <c r="D180" s="81"/>
      <c r="E180" s="81"/>
      <c r="F180" s="81"/>
      <c r="G180" s="81"/>
      <c r="H180" s="81"/>
      <c r="I180" s="81"/>
      <c r="J180" s="81"/>
      <c r="K180" s="81"/>
    </row>
    <row r="181" spans="3:11" s="71" customFormat="1" ht="46.5" customHeight="1">
      <c r="C181" s="81" t="s">
        <v>410</v>
      </c>
      <c r="D181" s="81"/>
      <c r="E181" s="81"/>
      <c r="F181" s="81"/>
      <c r="G181" s="81"/>
      <c r="H181" s="81"/>
      <c r="I181" s="81"/>
      <c r="J181" s="81"/>
      <c r="K181" s="81"/>
    </row>
    <row r="182" spans="3:11" s="71" customFormat="1" ht="46.5" customHeight="1">
      <c r="C182" s="81" t="s">
        <v>511</v>
      </c>
      <c r="D182" s="81"/>
      <c r="E182" s="81"/>
      <c r="F182" s="81"/>
      <c r="G182" s="81"/>
      <c r="H182" s="81"/>
      <c r="I182" s="81"/>
      <c r="J182" s="81"/>
      <c r="K182" s="81"/>
    </row>
    <row r="183" spans="3:11" s="71" customFormat="1" ht="46.5" customHeight="1">
      <c r="C183" s="81" t="s">
        <v>480</v>
      </c>
      <c r="D183" s="81"/>
      <c r="E183" s="81"/>
      <c r="F183" s="81"/>
      <c r="G183" s="81"/>
      <c r="H183" s="81"/>
      <c r="I183" s="81"/>
      <c r="J183" s="81"/>
      <c r="K183" s="81"/>
    </row>
    <row r="184" spans="3:11" s="71" customFormat="1" ht="46.5" customHeight="1">
      <c r="C184" s="81" t="s">
        <v>481</v>
      </c>
      <c r="D184" s="81"/>
      <c r="E184" s="81"/>
      <c r="F184" s="81"/>
      <c r="G184" s="81"/>
      <c r="H184" s="81"/>
      <c r="I184" s="81"/>
      <c r="J184" s="81"/>
      <c r="K184" s="81"/>
    </row>
    <row r="185" spans="3:11" s="71" customFormat="1" ht="46.5" customHeight="1">
      <c r="C185" s="81" t="s">
        <v>411</v>
      </c>
      <c r="D185" s="81"/>
      <c r="E185" s="81"/>
      <c r="F185" s="81"/>
      <c r="G185" s="81"/>
      <c r="H185" s="81"/>
      <c r="I185" s="81"/>
      <c r="J185" s="81"/>
      <c r="K185" s="81"/>
    </row>
    <row r="186" spans="3:11" s="71" customFormat="1" ht="46.5" customHeight="1">
      <c r="C186" s="81" t="s">
        <v>342</v>
      </c>
      <c r="D186" s="81"/>
      <c r="E186" s="81"/>
      <c r="F186" s="81"/>
      <c r="G186" s="81"/>
      <c r="H186" s="81"/>
      <c r="I186" s="81"/>
      <c r="J186" s="81"/>
      <c r="K186" s="81"/>
    </row>
    <row r="187" spans="3:7" s="28" customFormat="1" ht="24.75" customHeight="1">
      <c r="C187" s="22"/>
      <c r="D187" s="22"/>
      <c r="E187" s="25"/>
      <c r="F187" s="25"/>
      <c r="G187" s="25"/>
    </row>
    <row r="188" spans="3:7" s="28" customFormat="1" ht="24.75" customHeight="1">
      <c r="C188" s="67" t="s">
        <v>435</v>
      </c>
      <c r="D188" s="25"/>
      <c r="E188" s="25"/>
      <c r="F188" s="25"/>
      <c r="G188" s="25"/>
    </row>
    <row r="189" spans="3:8" s="28" customFormat="1" ht="24.75" customHeight="1">
      <c r="C189" s="85" t="s">
        <v>349</v>
      </c>
      <c r="D189" s="86"/>
      <c r="E189" s="56" t="s">
        <v>348</v>
      </c>
      <c r="F189" s="53" t="s">
        <v>344</v>
      </c>
      <c r="G189" s="21" t="s">
        <v>347</v>
      </c>
      <c r="H189" s="25"/>
    </row>
    <row r="190" spans="3:8" s="28" customFormat="1" ht="24.75" customHeight="1">
      <c r="C190" s="54" t="s">
        <v>39</v>
      </c>
      <c r="D190" s="32" t="s">
        <v>42</v>
      </c>
      <c r="E190" s="53">
        <f>COUNTA(Sheet2!$I$4:$I$81)</f>
        <v>78</v>
      </c>
      <c r="F190" s="53">
        <f>COUNTIF(Sheet2!$I$4:$I$81,C190)</f>
        <v>38</v>
      </c>
      <c r="G190" s="36">
        <f>F190/E190</f>
        <v>0.48717948717948717</v>
      </c>
      <c r="H190" s="25"/>
    </row>
    <row r="191" spans="3:8" s="28" customFormat="1" ht="24.75" customHeight="1">
      <c r="C191" s="54" t="s">
        <v>40</v>
      </c>
      <c r="D191" s="32" t="s">
        <v>43</v>
      </c>
      <c r="E191" s="53">
        <f>COUNTA(Sheet2!$I$4:$I$81)</f>
        <v>78</v>
      </c>
      <c r="F191" s="53">
        <f>COUNTIF(Sheet2!$I$4:$I$81,C191)</f>
        <v>29</v>
      </c>
      <c r="G191" s="36">
        <f>F191/E191</f>
        <v>0.3717948717948718</v>
      </c>
      <c r="H191" s="25"/>
    </row>
    <row r="192" spans="3:8" s="28" customFormat="1" ht="24.75" customHeight="1">
      <c r="C192" s="54" t="s">
        <v>20</v>
      </c>
      <c r="D192" s="32" t="s">
        <v>44</v>
      </c>
      <c r="E192" s="53">
        <f>COUNTA(Sheet2!$I$4:$I$81)</f>
        <v>78</v>
      </c>
      <c r="F192" s="53">
        <f>COUNTIF(Sheet2!$I$4:$I$81,C192)</f>
        <v>1</v>
      </c>
      <c r="G192" s="36">
        <f>F192/E192</f>
        <v>0.01282051282051282</v>
      </c>
      <c r="H192" s="25"/>
    </row>
    <row r="193" spans="3:8" s="28" customFormat="1" ht="24.75" customHeight="1">
      <c r="C193" s="54" t="s">
        <v>22</v>
      </c>
      <c r="D193" s="32" t="s">
        <v>45</v>
      </c>
      <c r="E193" s="53">
        <f>COUNTA(Sheet2!$I$4:$I$81)</f>
        <v>78</v>
      </c>
      <c r="F193" s="53">
        <f>COUNTIF(Sheet2!$I$4:$I$81,C193)</f>
        <v>1</v>
      </c>
      <c r="G193" s="36">
        <f>F193/E193</f>
        <v>0.01282051282051282</v>
      </c>
      <c r="H193" s="25"/>
    </row>
    <row r="194" spans="3:8" s="28" customFormat="1" ht="24.75" customHeight="1">
      <c r="C194" s="54" t="s">
        <v>56</v>
      </c>
      <c r="D194" s="55"/>
      <c r="E194" s="53">
        <f>COUNTA(Sheet2!$I$4:$I$81)</f>
        <v>78</v>
      </c>
      <c r="F194" s="53">
        <f>COUNTIF(Sheet2!$I$4:$I$81,C194)</f>
        <v>9</v>
      </c>
      <c r="G194" s="36">
        <f>F194/E194</f>
        <v>0.11538461538461539</v>
      </c>
      <c r="H194" s="25"/>
    </row>
    <row r="195" s="28" customFormat="1" ht="24.75" customHeight="1">
      <c r="H195" s="25"/>
    </row>
    <row r="196" spans="3:8" s="28" customFormat="1" ht="24.75" customHeight="1">
      <c r="C196" s="22"/>
      <c r="D196" s="22"/>
      <c r="E196" s="25"/>
      <c r="F196" s="25"/>
      <c r="G196" s="25"/>
      <c r="H196" s="25"/>
    </row>
    <row r="197" spans="3:8" s="28" customFormat="1" ht="24.75" customHeight="1">
      <c r="C197" s="22"/>
      <c r="D197" s="22"/>
      <c r="E197" s="25"/>
      <c r="F197" s="25"/>
      <c r="G197" s="25"/>
      <c r="H197" s="25"/>
    </row>
    <row r="198" spans="3:8" s="28" customFormat="1" ht="24.75" customHeight="1">
      <c r="C198" s="22"/>
      <c r="D198" s="22"/>
      <c r="E198" s="25"/>
      <c r="F198" s="25"/>
      <c r="G198" s="25"/>
      <c r="H198" s="25"/>
    </row>
    <row r="199" spans="3:8" s="28" customFormat="1" ht="24.75" customHeight="1">
      <c r="C199" s="22"/>
      <c r="D199" s="22"/>
      <c r="E199" s="25"/>
      <c r="F199" s="25"/>
      <c r="G199" s="25"/>
      <c r="H199" s="25"/>
    </row>
    <row r="200" spans="3:8" s="28" customFormat="1" ht="24.75" customHeight="1">
      <c r="C200" s="22"/>
      <c r="D200" s="22"/>
      <c r="E200" s="25"/>
      <c r="F200" s="25"/>
      <c r="G200" s="25"/>
      <c r="H200" s="25"/>
    </row>
    <row r="201" spans="3:8" s="28" customFormat="1" ht="24.75" customHeight="1">
      <c r="C201" s="22"/>
      <c r="D201" s="22"/>
      <c r="E201" s="25"/>
      <c r="F201" s="25"/>
      <c r="G201" s="25"/>
      <c r="H201" s="25"/>
    </row>
    <row r="202" spans="3:8" s="28" customFormat="1" ht="24.75" customHeight="1">
      <c r="C202" s="22"/>
      <c r="D202" s="22"/>
      <c r="E202" s="25"/>
      <c r="F202" s="25"/>
      <c r="G202" s="25"/>
      <c r="H202" s="25"/>
    </row>
    <row r="203" spans="3:8" s="28" customFormat="1" ht="24.75" customHeight="1">
      <c r="C203" s="22"/>
      <c r="D203" s="22"/>
      <c r="E203" s="25"/>
      <c r="F203" s="25"/>
      <c r="G203" s="25"/>
      <c r="H203" s="25"/>
    </row>
    <row r="204" spans="3:8" s="28" customFormat="1" ht="24.75" customHeight="1">
      <c r="C204" s="22"/>
      <c r="D204" s="22"/>
      <c r="E204" s="25"/>
      <c r="F204" s="25"/>
      <c r="G204" s="25"/>
      <c r="H204" s="25"/>
    </row>
    <row r="205" spans="3:8" s="28" customFormat="1" ht="24.75" customHeight="1">
      <c r="C205" s="22"/>
      <c r="D205" s="22"/>
      <c r="E205" s="25"/>
      <c r="F205" s="25"/>
      <c r="G205" s="25"/>
      <c r="H205" s="25"/>
    </row>
    <row r="206" spans="3:8" s="28" customFormat="1" ht="24.75" customHeight="1">
      <c r="C206" s="22"/>
      <c r="D206" s="22"/>
      <c r="E206" s="25"/>
      <c r="F206" s="25"/>
      <c r="G206" s="25"/>
      <c r="H206" s="25"/>
    </row>
    <row r="207" spans="3:8" s="28" customFormat="1" ht="24.75" customHeight="1">
      <c r="C207" s="22"/>
      <c r="D207" s="22"/>
      <c r="E207" s="25"/>
      <c r="F207" s="25"/>
      <c r="G207" s="25"/>
      <c r="H207" s="25"/>
    </row>
    <row r="208" spans="3:8" s="28" customFormat="1" ht="24.75" customHeight="1">
      <c r="C208" s="22"/>
      <c r="D208" s="22"/>
      <c r="E208" s="25"/>
      <c r="F208" s="25"/>
      <c r="G208" s="25"/>
      <c r="H208" s="25"/>
    </row>
    <row r="209" spans="3:8" s="28" customFormat="1" ht="24.75" customHeight="1">
      <c r="C209" s="22"/>
      <c r="D209" s="22"/>
      <c r="E209" s="25"/>
      <c r="F209" s="25"/>
      <c r="G209" s="25"/>
      <c r="H209" s="25"/>
    </row>
    <row r="210" spans="3:8" s="28" customFormat="1" ht="24.75" customHeight="1">
      <c r="C210" s="22"/>
      <c r="D210" s="22"/>
      <c r="E210" s="25"/>
      <c r="F210" s="25"/>
      <c r="G210" s="25"/>
      <c r="H210" s="25"/>
    </row>
    <row r="211" spans="3:8" s="28" customFormat="1" ht="24.75" customHeight="1">
      <c r="C211" s="67" t="s">
        <v>436</v>
      </c>
      <c r="D211" s="22"/>
      <c r="E211" s="25"/>
      <c r="F211" s="25"/>
      <c r="G211" s="25"/>
      <c r="H211" s="25"/>
    </row>
    <row r="212" spans="3:8" s="3" customFormat="1" ht="24.75" customHeight="1">
      <c r="C212" s="88">
        <f>+(Sheet2!$A$81-Sheet2!J$82)/Sheet2!$A$81</f>
        <v>0.9743589743589743</v>
      </c>
      <c r="D212" s="88"/>
      <c r="E212" s="69"/>
      <c r="F212" s="69"/>
      <c r="G212" s="63"/>
      <c r="H212" s="63"/>
    </row>
    <row r="213" spans="3:11" s="71" customFormat="1" ht="46.5" customHeight="1">
      <c r="C213" s="81" t="s">
        <v>512</v>
      </c>
      <c r="D213" s="81"/>
      <c r="E213" s="81"/>
      <c r="F213" s="81"/>
      <c r="G213" s="81"/>
      <c r="H213" s="81"/>
      <c r="I213" s="81"/>
      <c r="J213" s="81"/>
      <c r="K213" s="81"/>
    </row>
    <row r="214" spans="3:11" s="71" customFormat="1" ht="46.5" customHeight="1">
      <c r="C214" s="81" t="s">
        <v>412</v>
      </c>
      <c r="D214" s="81"/>
      <c r="E214" s="81"/>
      <c r="F214" s="81"/>
      <c r="G214" s="81"/>
      <c r="H214" s="81"/>
      <c r="I214" s="81"/>
      <c r="J214" s="81"/>
      <c r="K214" s="81"/>
    </row>
    <row r="215" spans="3:11" s="71" customFormat="1" ht="46.5" customHeight="1">
      <c r="C215" s="81" t="s">
        <v>445</v>
      </c>
      <c r="D215" s="81"/>
      <c r="E215" s="81"/>
      <c r="F215" s="81"/>
      <c r="G215" s="81"/>
      <c r="H215" s="81"/>
      <c r="I215" s="81"/>
      <c r="J215" s="81"/>
      <c r="K215" s="81"/>
    </row>
    <row r="216" spans="3:11" s="71" customFormat="1" ht="46.5" customHeight="1">
      <c r="C216" s="81" t="s">
        <v>413</v>
      </c>
      <c r="D216" s="81"/>
      <c r="E216" s="81"/>
      <c r="F216" s="81"/>
      <c r="G216" s="81"/>
      <c r="H216" s="81"/>
      <c r="I216" s="81"/>
      <c r="J216" s="81"/>
      <c r="K216" s="81"/>
    </row>
    <row r="217" spans="3:11" s="71" customFormat="1" ht="46.5" customHeight="1">
      <c r="C217" s="81" t="s">
        <v>414</v>
      </c>
      <c r="D217" s="81"/>
      <c r="E217" s="81"/>
      <c r="F217" s="81"/>
      <c r="G217" s="81"/>
      <c r="H217" s="81"/>
      <c r="I217" s="81"/>
      <c r="J217" s="81"/>
      <c r="K217" s="81"/>
    </row>
    <row r="218" spans="3:11" s="71" customFormat="1" ht="46.5" customHeight="1">
      <c r="C218" s="81" t="s">
        <v>482</v>
      </c>
      <c r="D218" s="81"/>
      <c r="E218" s="81"/>
      <c r="F218" s="81"/>
      <c r="G218" s="81"/>
      <c r="H218" s="81"/>
      <c r="I218" s="81"/>
      <c r="J218" s="81"/>
      <c r="K218" s="81"/>
    </row>
    <row r="219" spans="3:11" s="71" customFormat="1" ht="46.5" customHeight="1">
      <c r="C219" s="81" t="s">
        <v>428</v>
      </c>
      <c r="D219" s="81"/>
      <c r="E219" s="81"/>
      <c r="F219" s="81"/>
      <c r="G219" s="81"/>
      <c r="H219" s="81"/>
      <c r="I219" s="81"/>
      <c r="J219" s="81"/>
      <c r="K219" s="81"/>
    </row>
    <row r="220" spans="3:11" s="71" customFormat="1" ht="46.5" customHeight="1">
      <c r="C220" s="81" t="s">
        <v>483</v>
      </c>
      <c r="D220" s="81"/>
      <c r="E220" s="81"/>
      <c r="F220" s="81"/>
      <c r="G220" s="81"/>
      <c r="H220" s="81"/>
      <c r="I220" s="81"/>
      <c r="J220" s="81"/>
      <c r="K220" s="81"/>
    </row>
    <row r="221" spans="3:11" s="71" customFormat="1" ht="46.5" customHeight="1">
      <c r="C221" s="81" t="s">
        <v>484</v>
      </c>
      <c r="D221" s="81"/>
      <c r="E221" s="81"/>
      <c r="F221" s="81"/>
      <c r="G221" s="81"/>
      <c r="H221" s="81"/>
      <c r="I221" s="81"/>
      <c r="J221" s="81"/>
      <c r="K221" s="81"/>
    </row>
    <row r="222" spans="3:11" s="71" customFormat="1" ht="46.5" customHeight="1">
      <c r="C222" s="81" t="s">
        <v>92</v>
      </c>
      <c r="D222" s="81"/>
      <c r="E222" s="81"/>
      <c r="F222" s="81"/>
      <c r="G222" s="81"/>
      <c r="H222" s="81"/>
      <c r="I222" s="81"/>
      <c r="J222" s="81"/>
      <c r="K222" s="81"/>
    </row>
    <row r="223" spans="3:11" s="71" customFormat="1" ht="46.5" customHeight="1">
      <c r="C223" s="81" t="s">
        <v>485</v>
      </c>
      <c r="D223" s="81"/>
      <c r="E223" s="81"/>
      <c r="F223" s="81"/>
      <c r="G223" s="81"/>
      <c r="H223" s="81"/>
      <c r="I223" s="81"/>
      <c r="J223" s="81"/>
      <c r="K223" s="81"/>
    </row>
    <row r="224" spans="3:11" s="71" customFormat="1" ht="46.5" customHeight="1">
      <c r="C224" s="81" t="s">
        <v>486</v>
      </c>
      <c r="D224" s="81"/>
      <c r="E224" s="81"/>
      <c r="F224" s="81"/>
      <c r="G224" s="81"/>
      <c r="H224" s="81"/>
      <c r="I224" s="81"/>
      <c r="J224" s="81"/>
      <c r="K224" s="81"/>
    </row>
    <row r="225" spans="3:11" s="71" customFormat="1" ht="46.5" customHeight="1">
      <c r="C225" s="81" t="s">
        <v>487</v>
      </c>
      <c r="D225" s="81"/>
      <c r="E225" s="81"/>
      <c r="F225" s="81"/>
      <c r="G225" s="81"/>
      <c r="H225" s="81"/>
      <c r="I225" s="81"/>
      <c r="J225" s="81"/>
      <c r="K225" s="81"/>
    </row>
    <row r="226" spans="3:11" s="71" customFormat="1" ht="46.5" customHeight="1">
      <c r="C226" s="81" t="s">
        <v>488</v>
      </c>
      <c r="D226" s="81"/>
      <c r="E226" s="81"/>
      <c r="F226" s="81"/>
      <c r="G226" s="81"/>
      <c r="H226" s="81"/>
      <c r="I226" s="81"/>
      <c r="J226" s="81"/>
      <c r="K226" s="81"/>
    </row>
    <row r="227" spans="3:11" s="71" customFormat="1" ht="46.5" customHeight="1">
      <c r="C227" s="81" t="s">
        <v>415</v>
      </c>
      <c r="D227" s="81"/>
      <c r="E227" s="81"/>
      <c r="F227" s="81"/>
      <c r="G227" s="81"/>
      <c r="H227" s="81"/>
      <c r="I227" s="81"/>
      <c r="J227" s="81"/>
      <c r="K227" s="81"/>
    </row>
    <row r="228" spans="3:11" s="71" customFormat="1" ht="46.5" customHeight="1">
      <c r="C228" s="81" t="s">
        <v>429</v>
      </c>
      <c r="D228" s="81"/>
      <c r="E228" s="81"/>
      <c r="F228" s="81"/>
      <c r="G228" s="81"/>
      <c r="H228" s="81"/>
      <c r="I228" s="81"/>
      <c r="J228" s="81"/>
      <c r="K228" s="81"/>
    </row>
    <row r="229" spans="3:11" s="71" customFormat="1" ht="46.5" customHeight="1">
      <c r="C229" s="81" t="s">
        <v>430</v>
      </c>
      <c r="D229" s="81"/>
      <c r="E229" s="81"/>
      <c r="F229" s="81"/>
      <c r="G229" s="81"/>
      <c r="H229" s="81"/>
      <c r="I229" s="81"/>
      <c r="J229" s="81"/>
      <c r="K229" s="81"/>
    </row>
    <row r="230" spans="3:11" s="71" customFormat="1" ht="46.5" customHeight="1">
      <c r="C230" s="81" t="s">
        <v>416</v>
      </c>
      <c r="D230" s="81"/>
      <c r="E230" s="81"/>
      <c r="F230" s="81"/>
      <c r="G230" s="81"/>
      <c r="H230" s="81"/>
      <c r="I230" s="81"/>
      <c r="J230" s="81"/>
      <c r="K230" s="81"/>
    </row>
    <row r="231" spans="3:11" s="71" customFormat="1" ht="46.5" customHeight="1">
      <c r="C231" s="81" t="s">
        <v>417</v>
      </c>
      <c r="D231" s="81"/>
      <c r="E231" s="81"/>
      <c r="F231" s="81"/>
      <c r="G231" s="81"/>
      <c r="H231" s="81"/>
      <c r="I231" s="81"/>
      <c r="J231" s="81"/>
      <c r="K231" s="81"/>
    </row>
    <row r="232" spans="3:11" s="71" customFormat="1" ht="46.5" customHeight="1">
      <c r="C232" s="81" t="s">
        <v>489</v>
      </c>
      <c r="D232" s="81"/>
      <c r="E232" s="81"/>
      <c r="F232" s="81"/>
      <c r="G232" s="81"/>
      <c r="H232" s="81"/>
      <c r="I232" s="81"/>
      <c r="J232" s="81"/>
      <c r="K232" s="81"/>
    </row>
    <row r="233" spans="3:11" s="71" customFormat="1" ht="46.5" customHeight="1">
      <c r="C233" s="81" t="s">
        <v>490</v>
      </c>
      <c r="D233" s="81"/>
      <c r="E233" s="81"/>
      <c r="F233" s="81"/>
      <c r="G233" s="81"/>
      <c r="H233" s="81"/>
      <c r="I233" s="81"/>
      <c r="J233" s="81"/>
      <c r="K233" s="81"/>
    </row>
    <row r="234" spans="3:11" s="71" customFormat="1" ht="46.5" customHeight="1">
      <c r="C234" s="81" t="s">
        <v>491</v>
      </c>
      <c r="D234" s="81"/>
      <c r="E234" s="81"/>
      <c r="F234" s="81"/>
      <c r="G234" s="81"/>
      <c r="H234" s="81"/>
      <c r="I234" s="81"/>
      <c r="J234" s="81"/>
      <c r="K234" s="81"/>
    </row>
    <row r="235" spans="3:11" s="71" customFormat="1" ht="46.5" customHeight="1">
      <c r="C235" s="81" t="s">
        <v>275</v>
      </c>
      <c r="D235" s="81"/>
      <c r="E235" s="81"/>
      <c r="F235" s="81"/>
      <c r="G235" s="81"/>
      <c r="H235" s="81"/>
      <c r="I235" s="81"/>
      <c r="J235" s="81"/>
      <c r="K235" s="81"/>
    </row>
    <row r="236" spans="3:11" s="71" customFormat="1" ht="46.5" customHeight="1">
      <c r="C236" s="81" t="s">
        <v>492</v>
      </c>
      <c r="D236" s="81"/>
      <c r="E236" s="81"/>
      <c r="F236" s="81"/>
      <c r="G236" s="81"/>
      <c r="H236" s="81"/>
      <c r="I236" s="81"/>
      <c r="J236" s="81"/>
      <c r="K236" s="81"/>
    </row>
    <row r="237" spans="3:11" s="71" customFormat="1" ht="46.5" customHeight="1">
      <c r="C237" s="81" t="s">
        <v>282</v>
      </c>
      <c r="D237" s="81"/>
      <c r="E237" s="81"/>
      <c r="F237" s="81"/>
      <c r="G237" s="81"/>
      <c r="H237" s="81"/>
      <c r="I237" s="81"/>
      <c r="J237" s="81"/>
      <c r="K237" s="81"/>
    </row>
    <row r="238" spans="3:11" s="71" customFormat="1" ht="46.5" customHeight="1">
      <c r="C238" s="81" t="s">
        <v>493</v>
      </c>
      <c r="D238" s="81"/>
      <c r="E238" s="81"/>
      <c r="F238" s="81"/>
      <c r="G238" s="81"/>
      <c r="H238" s="81"/>
      <c r="I238" s="81"/>
      <c r="J238" s="81"/>
      <c r="K238" s="81"/>
    </row>
    <row r="239" spans="3:11" s="71" customFormat="1" ht="46.5" customHeight="1">
      <c r="C239" s="81" t="s">
        <v>295</v>
      </c>
      <c r="D239" s="81"/>
      <c r="E239" s="81"/>
      <c r="F239" s="81"/>
      <c r="G239" s="81"/>
      <c r="H239" s="81"/>
      <c r="I239" s="81"/>
      <c r="J239" s="81"/>
      <c r="K239" s="81"/>
    </row>
    <row r="240" spans="3:11" s="71" customFormat="1" ht="46.5" customHeight="1">
      <c r="C240" s="81" t="s">
        <v>494</v>
      </c>
      <c r="D240" s="81"/>
      <c r="E240" s="81"/>
      <c r="F240" s="81"/>
      <c r="G240" s="81"/>
      <c r="H240" s="81"/>
      <c r="I240" s="81"/>
      <c r="J240" s="81"/>
      <c r="K240" s="81"/>
    </row>
    <row r="241" spans="3:11" s="71" customFormat="1" ht="59.25" customHeight="1">
      <c r="C241" s="81" t="s">
        <v>495</v>
      </c>
      <c r="D241" s="81"/>
      <c r="E241" s="81"/>
      <c r="F241" s="81"/>
      <c r="G241" s="81"/>
      <c r="H241" s="81"/>
      <c r="I241" s="81"/>
      <c r="J241" s="81"/>
      <c r="K241" s="81"/>
    </row>
    <row r="242" spans="3:14" s="28" customFormat="1" ht="24.75" customHeight="1">
      <c r="C242" s="22"/>
      <c r="D242" s="22"/>
      <c r="E242" s="25"/>
      <c r="F242" s="25"/>
      <c r="G242" s="25"/>
      <c r="H242" s="25"/>
      <c r="N242" s="68"/>
    </row>
    <row r="243" spans="2:14" s="28" customFormat="1" ht="24.75" customHeight="1">
      <c r="B243" s="67" t="s">
        <v>38</v>
      </c>
      <c r="E243" s="29"/>
      <c r="F243" s="29"/>
      <c r="G243" s="29"/>
      <c r="H243" s="29"/>
      <c r="N243" s="68"/>
    </row>
    <row r="244" spans="3:14" ht="34.5" customHeight="1">
      <c r="C244" s="85" t="s">
        <v>433</v>
      </c>
      <c r="D244" s="87"/>
      <c r="E244" s="86"/>
      <c r="F244" s="56" t="s">
        <v>348</v>
      </c>
      <c r="G244" s="58" t="s">
        <v>384</v>
      </c>
      <c r="H244" s="49" t="s">
        <v>420</v>
      </c>
      <c r="N244" s="68"/>
    </row>
    <row r="245" spans="3:14" ht="24.75" customHeight="1">
      <c r="C245" s="75" t="s">
        <v>360</v>
      </c>
      <c r="D245" s="76"/>
      <c r="E245" s="77"/>
      <c r="F245" s="53">
        <f>COUNTA(Sheet2!$K$4:$K$81)</f>
        <v>78</v>
      </c>
      <c r="G245" s="53">
        <f>COUNTIF(Sheet3!$C$4:$F$81,グラフ!C245)</f>
        <v>3</v>
      </c>
      <c r="H245" s="47">
        <f aca="true" t="shared" si="2" ref="H245:H281">G245/(SUM($G$245:$G$281))</f>
        <v>0.03125</v>
      </c>
      <c r="N245" s="68"/>
    </row>
    <row r="246" spans="3:8" ht="24.75" customHeight="1">
      <c r="C246" s="75" t="s">
        <v>364</v>
      </c>
      <c r="D246" s="76"/>
      <c r="E246" s="77"/>
      <c r="F246" s="53">
        <f>COUNTA(Sheet2!$K$4:$K$81)</f>
        <v>78</v>
      </c>
      <c r="G246" s="53">
        <f>COUNTIF(Sheet3!$C$4:$F$81,グラフ!C246)</f>
        <v>1</v>
      </c>
      <c r="H246" s="47">
        <f t="shared" si="2"/>
        <v>0.010416666666666666</v>
      </c>
    </row>
    <row r="247" spans="3:8" ht="24.75" customHeight="1">
      <c r="C247" s="75" t="s">
        <v>358</v>
      </c>
      <c r="D247" s="76"/>
      <c r="E247" s="77"/>
      <c r="F247" s="53">
        <f>COUNTA(Sheet2!$K$4:$K$81)</f>
        <v>78</v>
      </c>
      <c r="G247" s="53">
        <f>COUNTIF(Sheet3!$C$4:$F$81,グラフ!C247)</f>
        <v>1</v>
      </c>
      <c r="H247" s="47">
        <f t="shared" si="2"/>
        <v>0.010416666666666666</v>
      </c>
    </row>
    <row r="248" spans="3:8" ht="24.75" customHeight="1">
      <c r="C248" s="75" t="s">
        <v>365</v>
      </c>
      <c r="D248" s="76"/>
      <c r="E248" s="77"/>
      <c r="F248" s="53">
        <f>COUNTA(Sheet2!$K$4:$K$81)</f>
        <v>78</v>
      </c>
      <c r="G248" s="53">
        <f>COUNTIF(Sheet3!$C$4:$F$81,グラフ!C248)</f>
        <v>1</v>
      </c>
      <c r="H248" s="47">
        <f t="shared" si="2"/>
        <v>0.010416666666666666</v>
      </c>
    </row>
    <row r="249" spans="3:8" ht="24.75" customHeight="1">
      <c r="C249" s="75" t="s">
        <v>386</v>
      </c>
      <c r="D249" s="76"/>
      <c r="E249" s="77"/>
      <c r="F249" s="53">
        <f>COUNTA(Sheet2!$K$4:$K$81)</f>
        <v>78</v>
      </c>
      <c r="G249" s="53">
        <f>COUNTIF(Sheet3!$C$4:$F$81,グラフ!C249)</f>
        <v>4</v>
      </c>
      <c r="H249" s="47">
        <f t="shared" si="2"/>
        <v>0.041666666666666664</v>
      </c>
    </row>
    <row r="250" spans="3:8" ht="24.75" customHeight="1">
      <c r="C250" s="75" t="s">
        <v>362</v>
      </c>
      <c r="D250" s="76"/>
      <c r="E250" s="77"/>
      <c r="F250" s="53">
        <f>COUNTA(Sheet2!$K$4:$K$81)</f>
        <v>78</v>
      </c>
      <c r="G250" s="53">
        <f>COUNTIF(Sheet3!$C$4:$F$81,グラフ!C250)</f>
        <v>1</v>
      </c>
      <c r="H250" s="47">
        <f t="shared" si="2"/>
        <v>0.010416666666666666</v>
      </c>
    </row>
    <row r="251" spans="3:8" ht="24.75" customHeight="1">
      <c r="C251" s="75" t="s">
        <v>370</v>
      </c>
      <c r="D251" s="76"/>
      <c r="E251" s="77"/>
      <c r="F251" s="53">
        <f>COUNTA(Sheet2!$K$4:$K$81)</f>
        <v>78</v>
      </c>
      <c r="G251" s="53">
        <f>COUNTIF(Sheet3!$C$4:$F$81,グラフ!C251)</f>
        <v>1</v>
      </c>
      <c r="H251" s="47">
        <f t="shared" si="2"/>
        <v>0.010416666666666666</v>
      </c>
    </row>
    <row r="252" spans="3:8" ht="24.75" customHeight="1">
      <c r="C252" s="75" t="s">
        <v>366</v>
      </c>
      <c r="D252" s="76"/>
      <c r="E252" s="77"/>
      <c r="F252" s="53">
        <f>COUNTA(Sheet2!$K$4:$K$81)</f>
        <v>78</v>
      </c>
      <c r="G252" s="53">
        <f>COUNTIF(Sheet3!$C$4:$F$81,グラフ!C252)</f>
        <v>1</v>
      </c>
      <c r="H252" s="47">
        <f t="shared" si="2"/>
        <v>0.010416666666666666</v>
      </c>
    </row>
    <row r="253" spans="3:8" ht="24.75" customHeight="1">
      <c r="C253" s="75" t="s">
        <v>368</v>
      </c>
      <c r="D253" s="76"/>
      <c r="E253" s="77"/>
      <c r="F253" s="53">
        <f>COUNTA(Sheet2!$K$4:$K$81)</f>
        <v>78</v>
      </c>
      <c r="G253" s="53">
        <f>COUNTIF(Sheet3!$C$4:$F$81,グラフ!C253)</f>
        <v>1</v>
      </c>
      <c r="H253" s="47">
        <f t="shared" si="2"/>
        <v>0.010416666666666666</v>
      </c>
    </row>
    <row r="254" spans="3:8" ht="24.75" customHeight="1">
      <c r="C254" s="75" t="s">
        <v>355</v>
      </c>
      <c r="D254" s="76"/>
      <c r="E254" s="77"/>
      <c r="F254" s="53">
        <f>COUNTA(Sheet2!$K$4:$K$81)</f>
        <v>78</v>
      </c>
      <c r="G254" s="53">
        <f>COUNTIF(Sheet3!$C$4:$F$81,グラフ!C254)</f>
        <v>2</v>
      </c>
      <c r="H254" s="47">
        <f t="shared" si="2"/>
        <v>0.020833333333333332</v>
      </c>
    </row>
    <row r="255" spans="3:8" ht="24.75" customHeight="1">
      <c r="C255" s="75" t="s">
        <v>361</v>
      </c>
      <c r="D255" s="76"/>
      <c r="E255" s="77"/>
      <c r="F255" s="53">
        <f>COUNTA(Sheet2!$K$4:$K$81)</f>
        <v>78</v>
      </c>
      <c r="G255" s="53">
        <f>COUNTIF(Sheet3!$C$4:$F$81,グラフ!C255)</f>
        <v>1</v>
      </c>
      <c r="H255" s="47">
        <f t="shared" si="2"/>
        <v>0.010416666666666666</v>
      </c>
    </row>
    <row r="256" spans="3:8" ht="24.75" customHeight="1">
      <c r="C256" s="75" t="s">
        <v>373</v>
      </c>
      <c r="D256" s="76"/>
      <c r="E256" s="77"/>
      <c r="F256" s="53">
        <f>COUNTA(Sheet2!$K$4:$K$81)</f>
        <v>78</v>
      </c>
      <c r="G256" s="53">
        <f>COUNTIF(Sheet3!$C$4:$F$81,グラフ!C256)</f>
        <v>1</v>
      </c>
      <c r="H256" s="47">
        <f t="shared" si="2"/>
        <v>0.010416666666666666</v>
      </c>
    </row>
    <row r="257" spans="3:8" ht="24.75" customHeight="1">
      <c r="C257" s="75" t="s">
        <v>391</v>
      </c>
      <c r="D257" s="76"/>
      <c r="E257" s="77"/>
      <c r="F257" s="53">
        <f>COUNTA(Sheet2!$K$4:$K$81)</f>
        <v>78</v>
      </c>
      <c r="G257" s="53">
        <f>COUNTIF(Sheet3!$C$4:$F$81,グラフ!C257)</f>
        <v>2</v>
      </c>
      <c r="H257" s="47">
        <f t="shared" si="2"/>
        <v>0.020833333333333332</v>
      </c>
    </row>
    <row r="258" spans="3:8" ht="24.75" customHeight="1">
      <c r="C258" s="75" t="s">
        <v>357</v>
      </c>
      <c r="D258" s="76"/>
      <c r="E258" s="77"/>
      <c r="F258" s="53">
        <f>COUNTA(Sheet2!$K$4:$K$81)</f>
        <v>78</v>
      </c>
      <c r="G258" s="53">
        <f>COUNTIF(Sheet3!$C$4:$F$81,グラフ!C258)</f>
        <v>4</v>
      </c>
      <c r="H258" s="47">
        <f t="shared" si="2"/>
        <v>0.041666666666666664</v>
      </c>
    </row>
    <row r="259" spans="3:8" ht="24.75" customHeight="1">
      <c r="C259" s="75" t="s">
        <v>374</v>
      </c>
      <c r="D259" s="76"/>
      <c r="E259" s="77"/>
      <c r="F259" s="53">
        <f>COUNTA(Sheet2!$K$4:$K$81)</f>
        <v>78</v>
      </c>
      <c r="G259" s="53">
        <f>COUNTIF(Sheet3!$C$4:$F$81,グラフ!C259)</f>
        <v>1</v>
      </c>
      <c r="H259" s="47">
        <f t="shared" si="2"/>
        <v>0.010416666666666666</v>
      </c>
    </row>
    <row r="260" spans="3:8" ht="24.75" customHeight="1">
      <c r="C260" s="75" t="s">
        <v>390</v>
      </c>
      <c r="D260" s="76"/>
      <c r="E260" s="77"/>
      <c r="F260" s="53">
        <f>COUNTA(Sheet2!$K$4:$K$81)</f>
        <v>78</v>
      </c>
      <c r="G260" s="53">
        <f>COUNTIF(Sheet3!$C$4:$F$81,グラフ!C260)</f>
        <v>4</v>
      </c>
      <c r="H260" s="47">
        <f t="shared" si="2"/>
        <v>0.041666666666666664</v>
      </c>
    </row>
    <row r="261" spans="3:8" ht="24.75" customHeight="1">
      <c r="C261" s="75" t="s">
        <v>524</v>
      </c>
      <c r="D261" s="76"/>
      <c r="E261" s="77"/>
      <c r="F261" s="53">
        <f>COUNTA(Sheet2!$K$4:$K$81)</f>
        <v>78</v>
      </c>
      <c r="G261" s="53">
        <f>COUNTIF(Sheet3!$C$4:$F$81,グラフ!C261)</f>
        <v>1</v>
      </c>
      <c r="H261" s="47">
        <f t="shared" si="2"/>
        <v>0.010416666666666666</v>
      </c>
    </row>
    <row r="262" spans="3:8" ht="24.75" customHeight="1">
      <c r="C262" s="82" t="s">
        <v>385</v>
      </c>
      <c r="D262" s="83"/>
      <c r="E262" s="84"/>
      <c r="F262" s="53">
        <f>COUNTA(Sheet2!$K$4:$K$81)</f>
        <v>78</v>
      </c>
      <c r="G262" s="53">
        <f>COUNTIF(Sheet3!$C$4:$F$81,グラフ!C262)</f>
        <v>1</v>
      </c>
      <c r="H262" s="47">
        <f t="shared" si="2"/>
        <v>0.010416666666666666</v>
      </c>
    </row>
    <row r="263" spans="3:8" ht="24.75" customHeight="1">
      <c r="C263" s="75" t="s">
        <v>388</v>
      </c>
      <c r="D263" s="76"/>
      <c r="E263" s="77"/>
      <c r="F263" s="53">
        <f>COUNTA(Sheet2!$K$4:$K$81)</f>
        <v>78</v>
      </c>
      <c r="G263" s="53">
        <f>COUNTIF(Sheet3!$C$4:$F$81,グラフ!C263)</f>
        <v>6</v>
      </c>
      <c r="H263" s="47">
        <f t="shared" si="2"/>
        <v>0.0625</v>
      </c>
    </row>
    <row r="264" spans="3:8" ht="24.75" customHeight="1">
      <c r="C264" s="75" t="s">
        <v>363</v>
      </c>
      <c r="D264" s="76"/>
      <c r="E264" s="77"/>
      <c r="F264" s="53">
        <f>COUNTA(Sheet2!$K$4:$K$81)</f>
        <v>78</v>
      </c>
      <c r="G264" s="53">
        <f>COUNTIF(Sheet3!$C$4:$F$81,グラフ!C264)</f>
        <v>1</v>
      </c>
      <c r="H264" s="47">
        <f t="shared" si="2"/>
        <v>0.010416666666666666</v>
      </c>
    </row>
    <row r="265" spans="3:8" ht="24.75" customHeight="1">
      <c r="C265" s="82" t="s">
        <v>392</v>
      </c>
      <c r="D265" s="83"/>
      <c r="E265" s="84"/>
      <c r="F265" s="53">
        <f>COUNTA(Sheet2!$K$4:$K$81)</f>
        <v>78</v>
      </c>
      <c r="G265" s="53">
        <f>COUNTIF(Sheet3!$C$4:$F$81,グラフ!C265)</f>
        <v>1</v>
      </c>
      <c r="H265" s="47">
        <f t="shared" si="2"/>
        <v>0.010416666666666666</v>
      </c>
    </row>
    <row r="266" spans="3:8" ht="24.75" customHeight="1">
      <c r="C266" s="75" t="s">
        <v>422</v>
      </c>
      <c r="D266" s="76"/>
      <c r="E266" s="77"/>
      <c r="F266" s="53">
        <f>COUNTA(Sheet2!$K$4:$K$81)</f>
        <v>78</v>
      </c>
      <c r="G266" s="53">
        <f>COUNTIF(Sheet3!$C$4:$F$81,グラフ!C266)</f>
        <v>1</v>
      </c>
      <c r="H266" s="47">
        <f t="shared" si="2"/>
        <v>0.010416666666666666</v>
      </c>
    </row>
    <row r="267" spans="3:8" ht="24.75" customHeight="1">
      <c r="C267" s="75" t="s">
        <v>375</v>
      </c>
      <c r="D267" s="76"/>
      <c r="E267" s="77"/>
      <c r="F267" s="53">
        <f>COUNTA(Sheet2!$K$4:$K$81)</f>
        <v>78</v>
      </c>
      <c r="G267" s="53">
        <f>COUNTIF(Sheet3!$C$4:$F$81,グラフ!C267)</f>
        <v>1</v>
      </c>
      <c r="H267" s="47">
        <f t="shared" si="2"/>
        <v>0.010416666666666666</v>
      </c>
    </row>
    <row r="268" spans="3:8" ht="24.75" customHeight="1">
      <c r="C268" s="75" t="s">
        <v>369</v>
      </c>
      <c r="D268" s="76"/>
      <c r="E268" s="77"/>
      <c r="F268" s="53">
        <f>COUNTA(Sheet2!$K$4:$K$81)</f>
        <v>78</v>
      </c>
      <c r="G268" s="53">
        <f>COUNTIF(Sheet3!$C$4:$F$81,グラフ!C268)</f>
        <v>1</v>
      </c>
      <c r="H268" s="47">
        <f t="shared" si="2"/>
        <v>0.010416666666666666</v>
      </c>
    </row>
    <row r="269" spans="3:8" ht="24.75" customHeight="1">
      <c r="C269" s="75" t="s">
        <v>359</v>
      </c>
      <c r="D269" s="76"/>
      <c r="E269" s="77"/>
      <c r="F269" s="53">
        <f>COUNTA(Sheet2!$K$4:$K$81)</f>
        <v>78</v>
      </c>
      <c r="G269" s="53">
        <f>COUNTIF(Sheet3!$C$4:$F$81,グラフ!C269)</f>
        <v>1</v>
      </c>
      <c r="H269" s="47">
        <f t="shared" si="2"/>
        <v>0.010416666666666666</v>
      </c>
    </row>
    <row r="270" spans="3:8" ht="24.75" customHeight="1">
      <c r="C270" s="75" t="s">
        <v>525</v>
      </c>
      <c r="D270" s="76"/>
      <c r="E270" s="77"/>
      <c r="F270" s="53">
        <f>COUNTA(Sheet2!$K$4:$K$81)</f>
        <v>78</v>
      </c>
      <c r="G270" s="53">
        <f>COUNTIF(Sheet3!$C$4:$F$81,グラフ!C270)</f>
        <v>1</v>
      </c>
      <c r="H270" s="47">
        <f t="shared" si="2"/>
        <v>0.010416666666666666</v>
      </c>
    </row>
    <row r="271" spans="3:8" ht="32.25" customHeight="1">
      <c r="C271" s="75" t="s">
        <v>526</v>
      </c>
      <c r="D271" s="76"/>
      <c r="E271" s="77"/>
      <c r="F271" s="53">
        <f>COUNTA(Sheet2!$K$4:$K$81)</f>
        <v>78</v>
      </c>
      <c r="G271" s="53">
        <f>COUNTIF(Sheet3!$C$4:$F$81,グラフ!C271)</f>
        <v>1</v>
      </c>
      <c r="H271" s="47">
        <f t="shared" si="2"/>
        <v>0.010416666666666666</v>
      </c>
    </row>
    <row r="272" spans="3:8" ht="24.75" customHeight="1">
      <c r="C272" s="75" t="s">
        <v>513</v>
      </c>
      <c r="D272" s="76"/>
      <c r="E272" s="77"/>
      <c r="F272" s="53">
        <f>COUNTA(Sheet2!$K$4:$K$81)</f>
        <v>78</v>
      </c>
      <c r="G272" s="53">
        <f>COUNTIF(Sheet3!$C$4:$F$81,グラフ!C272)</f>
        <v>1</v>
      </c>
      <c r="H272" s="47">
        <f t="shared" si="2"/>
        <v>0.010416666666666666</v>
      </c>
    </row>
    <row r="273" spans="3:8" ht="24.75" customHeight="1">
      <c r="C273" s="75" t="s">
        <v>527</v>
      </c>
      <c r="D273" s="76"/>
      <c r="E273" s="77"/>
      <c r="F273" s="53">
        <f>COUNTA(Sheet2!$K$4:$K$81)</f>
        <v>78</v>
      </c>
      <c r="G273" s="53">
        <f>COUNTIF(Sheet3!$C$4:$F$81,グラフ!C273)</f>
        <v>1</v>
      </c>
      <c r="H273" s="47">
        <f t="shared" si="2"/>
        <v>0.010416666666666666</v>
      </c>
    </row>
    <row r="274" spans="3:8" ht="24.75" customHeight="1">
      <c r="C274" s="75" t="s">
        <v>528</v>
      </c>
      <c r="D274" s="76"/>
      <c r="E274" s="77"/>
      <c r="F274" s="70">
        <f>COUNTA(Sheet2!$K$4:$K$81)</f>
        <v>78</v>
      </c>
      <c r="G274" s="70">
        <f>COUNTIF(Sheet3!$C$4:$F$81,グラフ!C274)</f>
        <v>1</v>
      </c>
      <c r="H274" s="47">
        <f t="shared" si="2"/>
        <v>0.010416666666666666</v>
      </c>
    </row>
    <row r="275" spans="3:8" ht="24.75" customHeight="1">
      <c r="C275" s="75" t="s">
        <v>529</v>
      </c>
      <c r="D275" s="76"/>
      <c r="E275" s="77"/>
      <c r="F275" s="53">
        <f>COUNTA(Sheet2!$K$4:$K$81)</f>
        <v>78</v>
      </c>
      <c r="G275" s="53">
        <f>COUNTIF(Sheet3!$C$4:$F$81,グラフ!C275)</f>
        <v>1</v>
      </c>
      <c r="H275" s="47">
        <f t="shared" si="2"/>
        <v>0.010416666666666666</v>
      </c>
    </row>
    <row r="276" spans="3:8" ht="24.75" customHeight="1">
      <c r="C276" s="75" t="s">
        <v>389</v>
      </c>
      <c r="D276" s="76"/>
      <c r="E276" s="77"/>
      <c r="F276" s="53">
        <f>COUNTA(Sheet2!$K$4:$K$81)</f>
        <v>78</v>
      </c>
      <c r="G276" s="53">
        <f>COUNTIF(Sheet3!$C$4:$F$81,グラフ!C276)</f>
        <v>3</v>
      </c>
      <c r="H276" s="47">
        <f t="shared" si="2"/>
        <v>0.03125</v>
      </c>
    </row>
    <row r="277" spans="3:8" ht="24.75" customHeight="1">
      <c r="C277" s="75" t="s">
        <v>530</v>
      </c>
      <c r="D277" s="76"/>
      <c r="E277" s="77"/>
      <c r="F277" s="53">
        <f>COUNTA(Sheet2!$K$4:$K$81)</f>
        <v>78</v>
      </c>
      <c r="G277" s="53">
        <f>COUNTIF(Sheet3!$C$4:$F$81,グラフ!C277)</f>
        <v>1</v>
      </c>
      <c r="H277" s="47">
        <f t="shared" si="2"/>
        <v>0.010416666666666666</v>
      </c>
    </row>
    <row r="278" spans="3:8" ht="24.75" customHeight="1">
      <c r="C278" s="75" t="s">
        <v>531</v>
      </c>
      <c r="D278" s="76"/>
      <c r="E278" s="77"/>
      <c r="F278" s="53">
        <f>COUNTA(Sheet2!$K$4:$K$81)</f>
        <v>78</v>
      </c>
      <c r="G278" s="53">
        <f>COUNTIF(Sheet3!$C$4:$F$81,グラフ!C278)</f>
        <v>4</v>
      </c>
      <c r="H278" s="47">
        <f t="shared" si="2"/>
        <v>0.041666666666666664</v>
      </c>
    </row>
    <row r="279" spans="3:8" ht="24.75" customHeight="1">
      <c r="C279" s="75" t="s">
        <v>520</v>
      </c>
      <c r="D279" s="76"/>
      <c r="E279" s="77"/>
      <c r="F279" s="53">
        <f>COUNTA(Sheet2!$K$4:$K$81)</f>
        <v>78</v>
      </c>
      <c r="G279" s="53">
        <f>COUNTIF(Sheet3!$C$4:$F$81,グラフ!C279)</f>
        <v>7</v>
      </c>
      <c r="H279" s="47">
        <f t="shared" si="2"/>
        <v>0.07291666666666667</v>
      </c>
    </row>
    <row r="280" spans="3:8" ht="24.75" customHeight="1">
      <c r="C280" s="75" t="s">
        <v>521</v>
      </c>
      <c r="D280" s="76"/>
      <c r="E280" s="77"/>
      <c r="F280" s="60">
        <f>COUNTA(Sheet2!$K$4:$K$81)</f>
        <v>78</v>
      </c>
      <c r="G280" s="60">
        <f>COUNTIF(Sheet3!$C$4:$F$81,グラフ!C280)</f>
        <v>4</v>
      </c>
      <c r="H280" s="47">
        <f t="shared" si="2"/>
        <v>0.041666666666666664</v>
      </c>
    </row>
    <row r="281" spans="3:8" ht="24.75" customHeight="1">
      <c r="C281" s="75" t="s">
        <v>56</v>
      </c>
      <c r="D281" s="76"/>
      <c r="E281" s="77"/>
      <c r="F281" s="53">
        <f>COUNTA(Sheet2!$K$4:$K$81)</f>
        <v>78</v>
      </c>
      <c r="G281" s="53">
        <f>COUNTIF(Sheet3!$C$4:$F$81,グラフ!C281)</f>
        <v>28</v>
      </c>
      <c r="H281" s="47">
        <f t="shared" si="2"/>
        <v>0.2916666666666667</v>
      </c>
    </row>
    <row r="283" spans="3:14" s="72" customFormat="1" ht="47.25" customHeight="1">
      <c r="C283" s="81" t="s">
        <v>514</v>
      </c>
      <c r="D283" s="81"/>
      <c r="E283" s="81"/>
      <c r="F283" s="81"/>
      <c r="G283" s="81"/>
      <c r="H283" s="81"/>
      <c r="I283" s="81"/>
      <c r="J283" s="81"/>
      <c r="K283" s="81"/>
      <c r="N283"/>
    </row>
    <row r="284" spans="3:14" s="72" customFormat="1" ht="64.5" customHeight="1">
      <c r="C284" s="81" t="s">
        <v>533</v>
      </c>
      <c r="D284" s="81"/>
      <c r="E284" s="81"/>
      <c r="F284" s="81"/>
      <c r="G284" s="81"/>
      <c r="H284" s="81"/>
      <c r="I284" s="81"/>
      <c r="J284" s="81"/>
      <c r="K284" s="81"/>
      <c r="N284"/>
    </row>
    <row r="285" spans="3:11" s="72" customFormat="1" ht="47.25" customHeight="1">
      <c r="C285" s="81" t="s">
        <v>496</v>
      </c>
      <c r="D285" s="81"/>
      <c r="E285" s="81"/>
      <c r="F285" s="81"/>
      <c r="G285" s="81"/>
      <c r="H285" s="81"/>
      <c r="I285" s="81"/>
      <c r="J285" s="81"/>
      <c r="K285" s="81"/>
    </row>
    <row r="286" spans="3:11" s="72" customFormat="1" ht="47.25" customHeight="1">
      <c r="C286" s="81" t="s">
        <v>431</v>
      </c>
      <c r="D286" s="81"/>
      <c r="E286" s="81"/>
      <c r="F286" s="81"/>
      <c r="G286" s="81"/>
      <c r="H286" s="81"/>
      <c r="I286" s="81"/>
      <c r="J286" s="81"/>
      <c r="K286" s="81"/>
    </row>
    <row r="287" spans="3:11" s="72" customFormat="1" ht="72.75" customHeight="1">
      <c r="C287" s="81" t="s">
        <v>515</v>
      </c>
      <c r="D287" s="81"/>
      <c r="E287" s="81"/>
      <c r="F287" s="81"/>
      <c r="G287" s="81"/>
      <c r="H287" s="81"/>
      <c r="I287" s="81"/>
      <c r="J287" s="81"/>
      <c r="K287" s="81"/>
    </row>
    <row r="288" spans="3:11" s="72" customFormat="1" ht="47.25" customHeight="1">
      <c r="C288" s="81" t="s">
        <v>516</v>
      </c>
      <c r="D288" s="81"/>
      <c r="E288" s="81"/>
      <c r="F288" s="81"/>
      <c r="G288" s="81"/>
      <c r="H288" s="81"/>
      <c r="I288" s="81"/>
      <c r="J288" s="81"/>
      <c r="K288" s="81"/>
    </row>
    <row r="289" spans="3:11" s="72" customFormat="1" ht="47.25" customHeight="1">
      <c r="C289" s="81" t="s">
        <v>517</v>
      </c>
      <c r="D289" s="81"/>
      <c r="E289" s="81"/>
      <c r="F289" s="81"/>
      <c r="G289" s="81"/>
      <c r="H289" s="81"/>
      <c r="I289" s="81"/>
      <c r="J289" s="81"/>
      <c r="K289" s="81"/>
    </row>
    <row r="290" spans="3:11" s="72" customFormat="1" ht="47.25" customHeight="1">
      <c r="C290" s="81" t="s">
        <v>418</v>
      </c>
      <c r="D290" s="81"/>
      <c r="E290" s="81"/>
      <c r="F290" s="81"/>
      <c r="G290" s="81"/>
      <c r="H290" s="81"/>
      <c r="I290" s="81"/>
      <c r="J290" s="81"/>
      <c r="K290" s="81"/>
    </row>
    <row r="291" spans="3:11" s="73" customFormat="1" ht="47.25" customHeight="1">
      <c r="C291" s="81" t="s">
        <v>434</v>
      </c>
      <c r="D291" s="81"/>
      <c r="E291" s="81"/>
      <c r="F291" s="81"/>
      <c r="G291" s="81"/>
      <c r="H291" s="81"/>
      <c r="I291" s="81"/>
      <c r="J291" s="81"/>
      <c r="K291" s="81"/>
    </row>
    <row r="292" spans="3:11" s="72" customFormat="1" ht="47.25" customHeight="1">
      <c r="C292" s="81" t="s">
        <v>497</v>
      </c>
      <c r="D292" s="81"/>
      <c r="E292" s="81"/>
      <c r="F292" s="81"/>
      <c r="G292" s="81"/>
      <c r="H292" s="81"/>
      <c r="I292" s="81"/>
      <c r="J292" s="81"/>
      <c r="K292" s="81"/>
    </row>
    <row r="293" spans="3:11" s="72" customFormat="1" ht="47.25" customHeight="1">
      <c r="C293" s="81" t="s">
        <v>518</v>
      </c>
      <c r="D293" s="81"/>
      <c r="E293" s="81"/>
      <c r="F293" s="81"/>
      <c r="G293" s="81"/>
      <c r="H293" s="81"/>
      <c r="I293" s="81"/>
      <c r="J293" s="81"/>
      <c r="K293" s="81"/>
    </row>
    <row r="294" spans="3:11" s="72" customFormat="1" ht="47.25" customHeight="1">
      <c r="C294" s="81" t="s">
        <v>498</v>
      </c>
      <c r="D294" s="81"/>
      <c r="E294" s="81"/>
      <c r="F294" s="81"/>
      <c r="G294" s="81"/>
      <c r="H294" s="81"/>
      <c r="I294" s="81"/>
      <c r="J294" s="81"/>
      <c r="K294" s="81"/>
    </row>
    <row r="295" spans="3:11" s="72" customFormat="1" ht="47.25" customHeight="1">
      <c r="C295" s="81" t="s">
        <v>419</v>
      </c>
      <c r="D295" s="81"/>
      <c r="E295" s="81"/>
      <c r="F295" s="81"/>
      <c r="G295" s="81"/>
      <c r="H295" s="81"/>
      <c r="I295" s="81"/>
      <c r="J295" s="81"/>
      <c r="K295" s="81"/>
    </row>
    <row r="296" spans="3:11" s="72" customFormat="1" ht="47.25" customHeight="1">
      <c r="C296" s="81" t="s">
        <v>260</v>
      </c>
      <c r="D296" s="81"/>
      <c r="E296" s="81"/>
      <c r="F296" s="81"/>
      <c r="G296" s="81"/>
      <c r="H296" s="81"/>
      <c r="I296" s="81"/>
      <c r="J296" s="81"/>
      <c r="K296" s="81"/>
    </row>
    <row r="297" spans="3:11" s="72" customFormat="1" ht="47.25" customHeight="1">
      <c r="C297" s="81" t="s">
        <v>519</v>
      </c>
      <c r="D297" s="81"/>
      <c r="E297" s="81"/>
      <c r="F297" s="81"/>
      <c r="G297" s="81"/>
      <c r="H297" s="81"/>
      <c r="I297" s="81"/>
      <c r="J297" s="81"/>
      <c r="K297" s="81"/>
    </row>
    <row r="298" spans="3:11" s="72" customFormat="1" ht="47.25" customHeight="1">
      <c r="C298" s="81" t="s">
        <v>499</v>
      </c>
      <c r="D298" s="81"/>
      <c r="E298" s="81"/>
      <c r="F298" s="81"/>
      <c r="G298" s="81"/>
      <c r="H298" s="81"/>
      <c r="I298" s="81"/>
      <c r="J298" s="81"/>
      <c r="K298" s="81"/>
    </row>
    <row r="299" spans="3:11" s="72" customFormat="1" ht="47.25" customHeight="1">
      <c r="C299" s="81" t="s">
        <v>500</v>
      </c>
      <c r="D299" s="81"/>
      <c r="E299" s="81"/>
      <c r="F299" s="81"/>
      <c r="G299" s="81"/>
      <c r="H299" s="81"/>
      <c r="I299" s="81"/>
      <c r="J299" s="81"/>
      <c r="K299" s="81"/>
    </row>
    <row r="300" spans="3:11" s="72" customFormat="1" ht="47.25" customHeight="1">
      <c r="C300" s="81" t="s">
        <v>300</v>
      </c>
      <c r="D300" s="81"/>
      <c r="E300" s="81"/>
      <c r="F300" s="81"/>
      <c r="G300" s="81"/>
      <c r="H300" s="81"/>
      <c r="I300" s="81"/>
      <c r="J300" s="81"/>
      <c r="K300" s="81"/>
    </row>
    <row r="301" spans="3:11" s="72" customFormat="1" ht="47.25" customHeight="1">
      <c r="C301" s="81" t="s">
        <v>446</v>
      </c>
      <c r="D301" s="81"/>
      <c r="E301" s="81"/>
      <c r="F301" s="81"/>
      <c r="G301" s="81"/>
      <c r="H301" s="81"/>
      <c r="I301" s="81"/>
      <c r="J301" s="81"/>
      <c r="K301" s="81"/>
    </row>
    <row r="302" s="65" customFormat="1" ht="24.75" customHeight="1"/>
    <row r="303" s="65" customFormat="1" ht="24.75" customHeight="1"/>
    <row r="304" spans="3:8" s="50" customFormat="1" ht="24.75" customHeight="1">
      <c r="C304" s="52"/>
      <c r="D304" s="26"/>
      <c r="E304" s="26"/>
      <c r="F304" s="26"/>
      <c r="G304" s="26"/>
      <c r="H304" s="26"/>
    </row>
    <row r="305" spans="3:8" s="50" customFormat="1" ht="24.75" customHeight="1">
      <c r="C305" s="26"/>
      <c r="D305" s="26"/>
      <c r="E305" s="26"/>
      <c r="F305" s="26"/>
      <c r="G305" s="26"/>
      <c r="H305" s="26"/>
    </row>
  </sheetData>
  <sheetProtection/>
  <mergeCells count="140">
    <mergeCell ref="C300:K300"/>
    <mergeCell ref="C301:K301"/>
    <mergeCell ref="C189:D189"/>
    <mergeCell ref="C295:K295"/>
    <mergeCell ref="C296:K296"/>
    <mergeCell ref="C297:K297"/>
    <mergeCell ref="C298:K298"/>
    <mergeCell ref="C299:K299"/>
    <mergeCell ref="C290:K290"/>
    <mergeCell ref="C291:K291"/>
    <mergeCell ref="C292:K292"/>
    <mergeCell ref="C293:K293"/>
    <mergeCell ref="C294:K294"/>
    <mergeCell ref="C285:K285"/>
    <mergeCell ref="C286:K286"/>
    <mergeCell ref="C287:K287"/>
    <mergeCell ref="C288:K288"/>
    <mergeCell ref="C289:K289"/>
    <mergeCell ref="C238:K238"/>
    <mergeCell ref="C239:K239"/>
    <mergeCell ref="C240:K240"/>
    <mergeCell ref="C241:K241"/>
    <mergeCell ref="C228:K228"/>
    <mergeCell ref="C229:K229"/>
    <mergeCell ref="C102:K102"/>
    <mergeCell ref="C230:K230"/>
    <mergeCell ref="C231:K231"/>
    <mergeCell ref="C184:K184"/>
    <mergeCell ref="C185:K185"/>
    <mergeCell ref="C186:K186"/>
    <mergeCell ref="C213:K213"/>
    <mergeCell ref="C174:K174"/>
    <mergeCell ref="C175:K175"/>
    <mergeCell ref="C176:K176"/>
    <mergeCell ref="C180:K180"/>
    <mergeCell ref="C181:K181"/>
    <mergeCell ref="C182:K182"/>
    <mergeCell ref="C183:K183"/>
    <mergeCell ref="C214:K214"/>
    <mergeCell ref="C215:K215"/>
    <mergeCell ref="C216:K216"/>
    <mergeCell ref="C217:K217"/>
    <mergeCell ref="C218:K218"/>
    <mergeCell ref="C219:K219"/>
    <mergeCell ref="C220:K220"/>
    <mergeCell ref="C221:K221"/>
    <mergeCell ref="C222:K222"/>
    <mergeCell ref="C223:K223"/>
    <mergeCell ref="A1:K1"/>
    <mergeCell ref="C82:K82"/>
    <mergeCell ref="C83:K83"/>
    <mergeCell ref="C84:K84"/>
    <mergeCell ref="C85:K85"/>
    <mergeCell ref="C86:K86"/>
    <mergeCell ref="C87:K87"/>
    <mergeCell ref="C88:K88"/>
    <mergeCell ref="C92:K92"/>
    <mergeCell ref="C5:D5"/>
    <mergeCell ref="C32:D32"/>
    <mergeCell ref="C58:D58"/>
    <mergeCell ref="C81:D81"/>
    <mergeCell ref="C126:D126"/>
    <mergeCell ref="C244:E244"/>
    <mergeCell ref="C149:D149"/>
    <mergeCell ref="C212:D212"/>
    <mergeCell ref="C89:K89"/>
    <mergeCell ref="C90:K90"/>
    <mergeCell ref="C91:K91"/>
    <mergeCell ref="C156:K156"/>
    <mergeCell ref="C157:K157"/>
    <mergeCell ref="C158:K158"/>
    <mergeCell ref="C159:K159"/>
    <mergeCell ref="C93:K93"/>
    <mergeCell ref="C94:K94"/>
    <mergeCell ref="C95:K95"/>
    <mergeCell ref="C96:K96"/>
    <mergeCell ref="C97:K97"/>
    <mergeCell ref="C98:K98"/>
    <mergeCell ref="C99:K99"/>
    <mergeCell ref="C100:K100"/>
    <mergeCell ref="C101:K101"/>
    <mergeCell ref="C103:K103"/>
    <mergeCell ref="C104:K104"/>
    <mergeCell ref="C105:K105"/>
    <mergeCell ref="C106:K106"/>
    <mergeCell ref="C107:K107"/>
    <mergeCell ref="C108:K108"/>
    <mergeCell ref="C109:K109"/>
    <mergeCell ref="C110:K110"/>
    <mergeCell ref="C111:K111"/>
    <mergeCell ref="C112:K112"/>
    <mergeCell ref="C113:K113"/>
    <mergeCell ref="C114:K114"/>
    <mergeCell ref="C115:K115"/>
    <mergeCell ref="C116:K116"/>
    <mergeCell ref="C117:K117"/>
    <mergeCell ref="C118:K118"/>
    <mergeCell ref="C119:K119"/>
    <mergeCell ref="C120:K120"/>
    <mergeCell ref="C121:K121"/>
    <mergeCell ref="C122:K122"/>
    <mergeCell ref="C123:K123"/>
    <mergeCell ref="C124:K124"/>
    <mergeCell ref="C150:K150"/>
    <mergeCell ref="C151:K151"/>
    <mergeCell ref="C152:K152"/>
    <mergeCell ref="C153:K153"/>
    <mergeCell ref="C154:K154"/>
    <mergeCell ref="C155:K155"/>
    <mergeCell ref="C160:K160"/>
    <mergeCell ref="C161:K161"/>
    <mergeCell ref="C162:K162"/>
    <mergeCell ref="C163:K163"/>
    <mergeCell ref="C164:K164"/>
    <mergeCell ref="C165:K165"/>
    <mergeCell ref="C166:K166"/>
    <mergeCell ref="C167:K167"/>
    <mergeCell ref="C168:K168"/>
    <mergeCell ref="C169:K169"/>
    <mergeCell ref="C170:K170"/>
    <mergeCell ref="C171:K171"/>
    <mergeCell ref="C172:K172"/>
    <mergeCell ref="C173:K173"/>
    <mergeCell ref="C177:K177"/>
    <mergeCell ref="C178:K178"/>
    <mergeCell ref="C179:K179"/>
    <mergeCell ref="C236:K236"/>
    <mergeCell ref="C237:K237"/>
    <mergeCell ref="C283:K283"/>
    <mergeCell ref="C284:K284"/>
    <mergeCell ref="C224:K224"/>
    <mergeCell ref="C225:K225"/>
    <mergeCell ref="C226:K226"/>
    <mergeCell ref="C227:K227"/>
    <mergeCell ref="C232:K232"/>
    <mergeCell ref="C233:K233"/>
    <mergeCell ref="C234:K234"/>
    <mergeCell ref="C235:K235"/>
    <mergeCell ref="C262:E262"/>
    <mergeCell ref="C265:E265"/>
  </mergeCells>
  <conditionalFormatting sqref="I245">
    <cfRule type="expression" priority="6" dxfId="2">
      <formula>($D15&gt;AVERAGE($D$9:$D$99))</formula>
    </cfRule>
    <cfRule type="expression" priority="7" dxfId="0">
      <formula>($D15&gt;AVERAGE($D$9:$D$99))</formula>
    </cfRule>
    <cfRule type="dataBar" priority="5" dxfId="0">
      <dataBar showValue="0">
        <cfvo type="min"/>
        <cfvo type="max"/>
        <color rgb="FF638EC6"/>
      </dataBar>
      <extLst>
        <ext xmlns:x14="http://schemas.microsoft.com/office/spreadsheetml/2009/9/main" uri="{B025F937-C7B1-47D3-B67F-A62EFF666E3E}">
          <x14:id>{97eab6ef-1fa9-42bc-b228-a4c870451ab1}</x14:id>
        </ext>
      </extLst>
    </cfRule>
    <cfRule type="dataBar" priority="8" dxfId="0">
      <dataBar showValue="0">
        <cfvo type="min"/>
        <cfvo type="max"/>
        <color rgb="FF63C384"/>
      </dataBar>
      <extLst>
        <ext xmlns:x14="http://schemas.microsoft.com/office/spreadsheetml/2009/9/main" uri="{B025F937-C7B1-47D3-B67F-A62EFF666E3E}">
          <x14:id>{3d6f2e37-905c-4d9b-8c54-5d4e44031ad7}</x14:id>
        </ext>
      </extLst>
    </cfRule>
    <cfRule type="dataBar" priority="10" dxfId="0">
      <dataBar>
        <cfvo type="min"/>
        <cfvo type="max"/>
        <color rgb="FF63C384"/>
      </dataBar>
      <extLst>
        <ext xmlns:x14="http://schemas.microsoft.com/office/spreadsheetml/2009/9/main" uri="{B025F937-C7B1-47D3-B67F-A62EFF666E3E}">
          <x14:id>{780b62eb-112f-41b8-bfc8-0e2aa7bc5388}</x14:id>
        </ext>
      </extLst>
    </cfRule>
  </conditionalFormatting>
  <conditionalFormatting sqref="H245:H281">
    <cfRule type="dataBar" priority="15" dxfId="0">
      <dataBar>
        <cfvo type="min"/>
        <cfvo type="max"/>
        <color rgb="FF638EC6"/>
      </dataBar>
      <extLst>
        <ext xmlns:x14="http://schemas.microsoft.com/office/spreadsheetml/2009/9/main" uri="{B025F937-C7B1-47D3-B67F-A62EFF666E3E}">
          <x14:id>{0489cfe4-6dda-420e-9a7f-ad8a1cb0a1ae}</x14:id>
        </ext>
      </extLst>
    </cfRule>
    <cfRule type="dataBar" priority="16" dxfId="0">
      <dataBar showValue="0">
        <cfvo type="percent" val="0"/>
        <cfvo type="percent" val="35"/>
        <color rgb="FF00B050"/>
      </dataBar>
      <extLst>
        <ext xmlns:x14="http://schemas.microsoft.com/office/spreadsheetml/2009/9/main" uri="{B025F937-C7B1-47D3-B67F-A62EFF666E3E}">
          <x14:id>{eebff6b9-6f1c-4fc2-9589-ac22345d1fe2}</x14:id>
        </ext>
      </extLst>
    </cfRule>
    <cfRule type="dataBar" priority="17" dxfId="0">
      <dataBar>
        <cfvo type="percent" val="0"/>
        <cfvo type="percent" val="30"/>
        <color rgb="FF638EC6"/>
      </dataBar>
      <extLst>
        <ext xmlns:x14="http://schemas.microsoft.com/office/spreadsheetml/2009/9/main" uri="{B025F937-C7B1-47D3-B67F-A62EFF666E3E}">
          <x14:id>{aed5bbb3-23d8-42de-b6fc-714358c66d45}</x14:id>
        </ext>
      </extLst>
    </cfRule>
    <cfRule type="dataBar" priority="18" dxfId="0">
      <dataBar>
        <cfvo type="min"/>
        <cfvo type="max"/>
        <color rgb="FF63C384"/>
      </dataBar>
      <extLst>
        <ext xmlns:x14="http://schemas.microsoft.com/office/spreadsheetml/2009/9/main" uri="{B025F937-C7B1-47D3-B67F-A62EFF666E3E}">
          <x14:id>{764dbc00-7b39-48fa-940a-9ae90471f97b}</x14:id>
        </ext>
      </extLst>
    </cfRule>
  </conditionalFormatting>
  <printOptions/>
  <pageMargins left="0.7086614173228347" right="0.7086614173228347" top="0.7480314960629921" bottom="0.7480314960629921" header="0.31496062992125984" footer="0.31496062992125984"/>
  <pageSetup fitToHeight="0" fitToWidth="1" horizontalDpi="600" verticalDpi="600" orientation="portrait" paperSize="9" scale="71" r:id="rId2"/>
  <headerFooter>
    <oddFooter xml:space="preserve">&amp;C&amp;P / &amp;N </oddFooter>
  </headerFooter>
  <rowBreaks count="5" manualBreakCount="5">
    <brk id="30" max="255" man="1"/>
    <brk id="55" max="255" man="1"/>
    <brk id="124" max="255" man="1"/>
    <brk id="187" max="16" man="1"/>
    <brk id="242" max="16" man="1"/>
  </rowBreaks>
  <drawing r:id="rId1"/>
  <extLst>
    <ext xmlns:x14="http://schemas.microsoft.com/office/spreadsheetml/2009/9/main" uri="{78C0D931-6437-407d-A8EE-F0AAD7539E65}">
      <x14:conditionalFormattings>
        <x14:conditionalFormatting xmlns:xm="http://schemas.microsoft.com/office/excel/2006/main">
          <x14:cfRule type="expression" priority="6">
            <xm:f>($D15&gt;AVERAGE($D$9:$D$99))</xm:f>
            <x14:dxf>
              <font>
                <color rgb="FFFF0000"/>
              </font>
              <border/>
            </x14:dxf>
          </x14:cfRule>
          <x14:cfRule type="expression" priority="7">
            <xm:f>($D15&gt;AVERAGE($D$9:$D$99))</xm:f>
            <x14:dxf/>
          </x14:cfRule>
          <x14:cfRule type="dataBar" id="{97eab6ef-1fa9-42bc-b228-a4c870451ab1}">
            <x14:dataBar minLength="0" maxLength="100" gradient="0" showValue="0">
              <x14:cfvo type="min"/>
              <x14:cfvo type="max"/>
              <x14:negativeFillColor rgb="FFFF0000"/>
              <x14:axisColor rgb="FF000000"/>
            </x14:dataBar>
            <x14:dxf/>
          </x14:cfRule>
          <x14:cfRule type="dataBar" id="{3d6f2e37-905c-4d9b-8c54-5d4e44031ad7}">
            <x14:dataBar minLength="0" maxLength="100" gradient="0" showValue="0">
              <x14:cfvo type="min"/>
              <x14:cfvo type="max"/>
              <x14:negativeFillColor rgb="FFFF0000"/>
              <x14:axisColor rgb="FF000000"/>
            </x14:dataBar>
            <x14:dxf/>
          </x14:cfRule>
          <x14:cfRule type="dataBar" id="{780b62eb-112f-41b8-bfc8-0e2aa7bc5388}">
            <x14:dataBar minLength="0" maxLength="100" gradient="0">
              <x14:cfvo type="min"/>
              <x14:cfvo type="max"/>
              <x14:negativeFillColor rgb="FFFF0000"/>
              <x14:axisColor rgb="FF000000"/>
            </x14:dataBar>
            <x14:dxf/>
          </x14:cfRule>
          <xm:sqref>I245</xm:sqref>
        </x14:conditionalFormatting>
        <x14:conditionalFormatting xmlns:xm="http://schemas.microsoft.com/office/excel/2006/main">
          <x14:cfRule type="dataBar" id="{0489cfe4-6dda-420e-9a7f-ad8a1cb0a1ae}">
            <x14:dataBar minLength="0" maxLength="100" gradient="0">
              <x14:cfvo type="min"/>
              <x14:cfvo type="max"/>
              <x14:negativeFillColor rgb="FFFF0000"/>
              <x14:axisColor rgb="FF000000"/>
            </x14:dataBar>
            <x14:dxf/>
          </x14:cfRule>
          <x14:cfRule type="dataBar" id="{eebff6b9-6f1c-4fc2-9589-ac22345d1fe2}">
            <x14:dataBar minLength="0" maxLength="100" gradient="0" showValue="0">
              <x14:cfvo type="percent">
                <xm:f>0</xm:f>
              </x14:cfvo>
              <x14:cfvo type="percent">
                <xm:f>35</xm:f>
              </x14:cfvo>
              <x14:negativeFillColor rgb="FFFF0000"/>
              <x14:axisColor rgb="FF000000"/>
            </x14:dataBar>
            <x14:dxf/>
          </x14:cfRule>
          <x14:cfRule type="dataBar" id="{aed5bbb3-23d8-42de-b6fc-714358c66d45}">
            <x14:dataBar minLength="0" maxLength="100" gradient="0">
              <x14:cfvo type="percent">
                <xm:f>0</xm:f>
              </x14:cfvo>
              <x14:cfvo type="percent">
                <xm:f>30</xm:f>
              </x14:cfvo>
              <x14:negativeFillColor rgb="FFFF0000"/>
              <x14:axisColor rgb="FF000000"/>
            </x14:dataBar>
            <x14:dxf/>
          </x14:cfRule>
          <x14:cfRule type="dataBar" id="{764dbc00-7b39-48fa-940a-9ae90471f97b}">
            <x14:dataBar minLength="0" maxLength="100" gradient="0">
              <x14:cfvo type="min"/>
              <x14:cfvo type="max"/>
              <x14:negativeFillColor rgb="FFFF0000"/>
              <x14:axisColor rgb="FF000000"/>
            </x14:dataBar>
            <x14:dxf/>
          </x14:cfRule>
          <xm:sqref>H245:H281</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K109"/>
  <sheetViews>
    <sheetView zoomScalePageLayoutView="0" workbookViewId="0" topLeftCell="A1">
      <pane xSplit="1" ySplit="3" topLeftCell="B97" activePane="bottomRight" state="frozen"/>
      <selection pane="topLeft" activeCell="A1" sqref="A1"/>
      <selection pane="topRight" activeCell="B1" sqref="B1"/>
      <selection pane="bottomLeft" activeCell="A4" sqref="A4"/>
      <selection pane="bottomRight" activeCell="K1" sqref="K1:K65536"/>
    </sheetView>
  </sheetViews>
  <sheetFormatPr defaultColWidth="9.140625" defaultRowHeight="15"/>
  <cols>
    <col min="1" max="1" width="11.421875" style="4" customWidth="1"/>
    <col min="2" max="2" width="19.8515625" style="1" customWidth="1"/>
    <col min="3" max="3" width="10.140625" style="1" customWidth="1"/>
    <col min="4" max="4" width="25.00390625" style="13" customWidth="1"/>
    <col min="5" max="5" width="13.00390625" style="4" customWidth="1"/>
    <col min="6" max="6" width="21.28125" style="3" hidden="1" customWidth="1"/>
    <col min="7" max="7" width="15.7109375" style="4" customWidth="1"/>
    <col min="8" max="8" width="21.28125" style="9" hidden="1" customWidth="1"/>
    <col min="9" max="9" width="15.8515625" style="4" customWidth="1"/>
    <col min="10" max="10" width="21.28125" style="9" hidden="1" customWidth="1"/>
    <col min="11" max="11" width="31.28125" style="1" hidden="1" customWidth="1"/>
    <col min="12" max="16384" width="9.00390625" style="1" customWidth="1"/>
  </cols>
  <sheetData>
    <row r="1" spans="1:11" ht="18" customHeight="1">
      <c r="A1" s="93"/>
      <c r="B1" s="90" t="s">
        <v>36</v>
      </c>
      <c r="C1" s="101" t="s">
        <v>37</v>
      </c>
      <c r="D1" s="102"/>
      <c r="E1" s="94" t="s">
        <v>31</v>
      </c>
      <c r="F1" s="95"/>
      <c r="G1" s="95"/>
      <c r="H1" s="95"/>
      <c r="I1" s="95"/>
      <c r="J1" s="96"/>
      <c r="K1" s="90" t="s">
        <v>38</v>
      </c>
    </row>
    <row r="2" spans="1:11" ht="18" customHeight="1">
      <c r="A2" s="93"/>
      <c r="B2" s="91"/>
      <c r="C2" s="103"/>
      <c r="D2" s="104"/>
      <c r="E2" s="6" t="s">
        <v>32</v>
      </c>
      <c r="F2" s="97"/>
      <c r="G2" s="6" t="s">
        <v>33</v>
      </c>
      <c r="H2" s="99"/>
      <c r="I2" s="6" t="s">
        <v>33</v>
      </c>
      <c r="J2" s="99"/>
      <c r="K2" s="91"/>
    </row>
    <row r="3" spans="1:11" ht="45.75" customHeight="1">
      <c r="A3" s="93"/>
      <c r="B3" s="92"/>
      <c r="C3" s="105"/>
      <c r="D3" s="106"/>
      <c r="E3" s="5" t="s">
        <v>34</v>
      </c>
      <c r="F3" s="98"/>
      <c r="G3" s="15" t="s">
        <v>79</v>
      </c>
      <c r="H3" s="100"/>
      <c r="I3" s="5" t="s">
        <v>35</v>
      </c>
      <c r="J3" s="100"/>
      <c r="K3" s="92"/>
    </row>
    <row r="4" spans="1:11" ht="84">
      <c r="A4" s="2">
        <v>1</v>
      </c>
      <c r="B4" s="2" t="s">
        <v>3</v>
      </c>
      <c r="C4" s="2" t="s">
        <v>0</v>
      </c>
      <c r="D4" s="7"/>
      <c r="E4" s="2" t="s">
        <v>19</v>
      </c>
      <c r="F4" s="8" t="s">
        <v>68</v>
      </c>
      <c r="G4" s="2" t="s">
        <v>0</v>
      </c>
      <c r="H4" s="8" t="s">
        <v>66</v>
      </c>
      <c r="I4" s="2" t="s">
        <v>0</v>
      </c>
      <c r="J4" s="8" t="s">
        <v>46</v>
      </c>
      <c r="K4" s="10" t="s">
        <v>47</v>
      </c>
    </row>
    <row r="5" spans="1:11" ht="157.5">
      <c r="A5" s="2">
        <v>2</v>
      </c>
      <c r="B5" s="2" t="s">
        <v>3</v>
      </c>
      <c r="C5" s="2" t="s">
        <v>0</v>
      </c>
      <c r="D5" s="7"/>
      <c r="E5" s="2" t="s">
        <v>0</v>
      </c>
      <c r="F5" s="8" t="s">
        <v>395</v>
      </c>
      <c r="G5" s="2" t="s">
        <v>0</v>
      </c>
      <c r="H5" s="8" t="s">
        <v>48</v>
      </c>
      <c r="I5" s="2" t="s">
        <v>0</v>
      </c>
      <c r="J5" s="8" t="s">
        <v>49</v>
      </c>
      <c r="K5" s="11" t="s">
        <v>72</v>
      </c>
    </row>
    <row r="6" spans="1:11" ht="94.5">
      <c r="A6" s="2">
        <v>3</v>
      </c>
      <c r="B6" s="2" t="s">
        <v>3</v>
      </c>
      <c r="C6" s="2" t="s">
        <v>0</v>
      </c>
      <c r="D6" s="7"/>
      <c r="E6" s="2" t="s">
        <v>1</v>
      </c>
      <c r="F6" s="8" t="s">
        <v>50</v>
      </c>
      <c r="G6" s="2" t="s">
        <v>1</v>
      </c>
      <c r="H6" s="8" t="s">
        <v>67</v>
      </c>
      <c r="I6" s="2" t="s">
        <v>0</v>
      </c>
      <c r="J6" s="8" t="s">
        <v>64</v>
      </c>
      <c r="K6" s="12" t="s">
        <v>51</v>
      </c>
    </row>
    <row r="7" spans="1:11" ht="21">
      <c r="A7" s="2">
        <v>4</v>
      </c>
      <c r="B7" s="2" t="s">
        <v>8</v>
      </c>
      <c r="C7" s="2" t="s">
        <v>28</v>
      </c>
      <c r="D7" s="7" t="s">
        <v>52</v>
      </c>
      <c r="E7" s="2" t="s">
        <v>1</v>
      </c>
      <c r="F7" s="8" t="s">
        <v>53</v>
      </c>
      <c r="G7" s="2" t="s">
        <v>1</v>
      </c>
      <c r="H7" s="8" t="s">
        <v>54</v>
      </c>
      <c r="I7" s="2" t="s">
        <v>1</v>
      </c>
      <c r="J7" s="8" t="s">
        <v>55</v>
      </c>
      <c r="K7" s="11" t="s">
        <v>56</v>
      </c>
    </row>
    <row r="8" spans="1:11" ht="52.5">
      <c r="A8" s="2">
        <v>5</v>
      </c>
      <c r="B8" s="2" t="s">
        <v>3</v>
      </c>
      <c r="C8" s="2" t="s">
        <v>28</v>
      </c>
      <c r="D8" s="7" t="s">
        <v>57</v>
      </c>
      <c r="E8" s="2" t="s">
        <v>19</v>
      </c>
      <c r="F8" s="8" t="s">
        <v>58</v>
      </c>
      <c r="G8" s="2" t="s">
        <v>1</v>
      </c>
      <c r="H8" s="8" t="s">
        <v>59</v>
      </c>
      <c r="I8" s="2" t="s">
        <v>1</v>
      </c>
      <c r="J8" s="8" t="s">
        <v>65</v>
      </c>
      <c r="K8" s="12" t="s">
        <v>60</v>
      </c>
    </row>
    <row r="9" spans="1:11" ht="84">
      <c r="A9" s="2">
        <v>6</v>
      </c>
      <c r="B9" s="2" t="s">
        <v>8</v>
      </c>
      <c r="C9" s="2" t="s">
        <v>0</v>
      </c>
      <c r="D9" s="7"/>
      <c r="E9" s="2" t="s">
        <v>1</v>
      </c>
      <c r="F9" s="8" t="s">
        <v>61</v>
      </c>
      <c r="G9" s="2" t="s">
        <v>1</v>
      </c>
      <c r="H9" s="8" t="s">
        <v>62</v>
      </c>
      <c r="I9" s="2" t="s">
        <v>1</v>
      </c>
      <c r="J9" s="8" t="s">
        <v>63</v>
      </c>
      <c r="K9" s="12" t="s">
        <v>356</v>
      </c>
    </row>
    <row r="10" spans="1:11" ht="105">
      <c r="A10" s="2">
        <v>7</v>
      </c>
      <c r="B10" s="2" t="s">
        <v>3</v>
      </c>
      <c r="C10" s="2" t="s">
        <v>0</v>
      </c>
      <c r="D10" s="7"/>
      <c r="E10" s="2" t="s">
        <v>1</v>
      </c>
      <c r="F10" s="8" t="s">
        <v>69</v>
      </c>
      <c r="G10" s="2" t="s">
        <v>1</v>
      </c>
      <c r="H10" s="8" t="s">
        <v>70</v>
      </c>
      <c r="I10" s="2" t="s">
        <v>0</v>
      </c>
      <c r="J10" s="8" t="s">
        <v>71</v>
      </c>
      <c r="K10" s="12" t="s">
        <v>72</v>
      </c>
    </row>
    <row r="11" spans="1:11" ht="52.5">
      <c r="A11" s="2">
        <v>8</v>
      </c>
      <c r="B11" s="2" t="s">
        <v>3</v>
      </c>
      <c r="C11" s="2" t="s">
        <v>28</v>
      </c>
      <c r="D11" s="7" t="s">
        <v>73</v>
      </c>
      <c r="E11" s="2" t="s">
        <v>19</v>
      </c>
      <c r="F11" s="8" t="s">
        <v>74</v>
      </c>
      <c r="G11" s="2" t="s">
        <v>0</v>
      </c>
      <c r="H11" s="8" t="s">
        <v>76</v>
      </c>
      <c r="I11" s="2" t="s">
        <v>75</v>
      </c>
      <c r="J11" s="8" t="s">
        <v>77</v>
      </c>
      <c r="K11" s="12" t="s">
        <v>72</v>
      </c>
    </row>
    <row r="12" spans="1:11" ht="42">
      <c r="A12" s="2">
        <v>9</v>
      </c>
      <c r="B12" s="2" t="s">
        <v>3</v>
      </c>
      <c r="C12" s="2" t="s">
        <v>75</v>
      </c>
      <c r="D12" s="7"/>
      <c r="E12" s="2" t="s">
        <v>0</v>
      </c>
      <c r="F12" s="8" t="s">
        <v>78</v>
      </c>
      <c r="G12" s="2" t="s">
        <v>0</v>
      </c>
      <c r="H12" s="8" t="s">
        <v>82</v>
      </c>
      <c r="I12" s="2" t="s">
        <v>0</v>
      </c>
      <c r="J12" s="8" t="s">
        <v>80</v>
      </c>
      <c r="K12" s="12" t="s">
        <v>81</v>
      </c>
    </row>
    <row r="13" spans="1:11" ht="105">
      <c r="A13" s="2">
        <v>10</v>
      </c>
      <c r="B13" s="2" t="s">
        <v>3</v>
      </c>
      <c r="C13" s="2" t="s">
        <v>0</v>
      </c>
      <c r="D13" s="7"/>
      <c r="E13" s="2" t="s">
        <v>1</v>
      </c>
      <c r="F13" s="8" t="s">
        <v>83</v>
      </c>
      <c r="G13" s="2" t="s">
        <v>0</v>
      </c>
      <c r="H13" s="8" t="s">
        <v>84</v>
      </c>
      <c r="I13" s="2" t="s">
        <v>0</v>
      </c>
      <c r="J13" s="8" t="s">
        <v>85</v>
      </c>
      <c r="K13" s="12" t="s">
        <v>72</v>
      </c>
    </row>
    <row r="14" spans="1:11" ht="31.5">
      <c r="A14" s="2">
        <v>11</v>
      </c>
      <c r="B14" s="2" t="s">
        <v>3</v>
      </c>
      <c r="C14" s="2" t="s">
        <v>0</v>
      </c>
      <c r="D14" s="7"/>
      <c r="E14" s="2" t="s">
        <v>19</v>
      </c>
      <c r="F14" s="8" t="s">
        <v>86</v>
      </c>
      <c r="G14" s="2" t="s">
        <v>1</v>
      </c>
      <c r="H14" s="8" t="s">
        <v>87</v>
      </c>
      <c r="I14" s="2" t="s">
        <v>1</v>
      </c>
      <c r="J14" s="8" t="s">
        <v>88</v>
      </c>
      <c r="K14" s="12" t="s">
        <v>72</v>
      </c>
    </row>
    <row r="15" spans="1:11" ht="42">
      <c r="A15" s="2">
        <v>12</v>
      </c>
      <c r="B15" s="2" t="s">
        <v>89</v>
      </c>
      <c r="C15" s="2" t="s">
        <v>0</v>
      </c>
      <c r="D15" s="7"/>
      <c r="E15" s="2" t="s">
        <v>0</v>
      </c>
      <c r="F15" s="8" t="s">
        <v>90</v>
      </c>
      <c r="G15" s="2" t="s">
        <v>0</v>
      </c>
      <c r="H15" s="8" t="s">
        <v>91</v>
      </c>
      <c r="I15" s="2" t="s">
        <v>0</v>
      </c>
      <c r="J15" s="8" t="s">
        <v>92</v>
      </c>
      <c r="K15" s="12" t="s">
        <v>93</v>
      </c>
    </row>
    <row r="16" spans="1:11" ht="42">
      <c r="A16" s="2">
        <v>13</v>
      </c>
      <c r="B16" s="2" t="s">
        <v>3</v>
      </c>
      <c r="C16" s="2" t="s">
        <v>0</v>
      </c>
      <c r="D16" s="7"/>
      <c r="E16" s="2" t="s">
        <v>0</v>
      </c>
      <c r="F16" s="8" t="s">
        <v>94</v>
      </c>
      <c r="G16" s="2" t="s">
        <v>0</v>
      </c>
      <c r="H16" s="8" t="s">
        <v>95</v>
      </c>
      <c r="I16" s="2" t="s">
        <v>0</v>
      </c>
      <c r="J16" s="8" t="s">
        <v>96</v>
      </c>
      <c r="K16" s="12" t="s">
        <v>97</v>
      </c>
    </row>
    <row r="17" spans="1:11" ht="31.5">
      <c r="A17" s="2">
        <v>14</v>
      </c>
      <c r="B17" s="2" t="s">
        <v>89</v>
      </c>
      <c r="C17" s="2" t="s">
        <v>0</v>
      </c>
      <c r="D17" s="7"/>
      <c r="E17" s="2" t="s">
        <v>0</v>
      </c>
      <c r="F17" s="8" t="s">
        <v>98</v>
      </c>
      <c r="G17" s="2" t="s">
        <v>0</v>
      </c>
      <c r="H17" s="8" t="s">
        <v>99</v>
      </c>
      <c r="I17" s="2" t="s">
        <v>0</v>
      </c>
      <c r="J17" s="8" t="s">
        <v>100</v>
      </c>
      <c r="K17" s="12" t="s">
        <v>72</v>
      </c>
    </row>
    <row r="18" spans="1:11" ht="63">
      <c r="A18" s="2">
        <v>15</v>
      </c>
      <c r="B18" s="2" t="s">
        <v>3</v>
      </c>
      <c r="C18" s="2" t="s">
        <v>0</v>
      </c>
      <c r="D18" s="7"/>
      <c r="E18" s="2" t="s">
        <v>0</v>
      </c>
      <c r="F18" s="8" t="s">
        <v>101</v>
      </c>
      <c r="G18" s="2" t="s">
        <v>1</v>
      </c>
      <c r="H18" s="8" t="s">
        <v>102</v>
      </c>
      <c r="I18" s="2" t="s">
        <v>1</v>
      </c>
      <c r="J18" s="8" t="s">
        <v>103</v>
      </c>
      <c r="K18" s="12" t="s">
        <v>104</v>
      </c>
    </row>
    <row r="19" spans="1:11" ht="73.5">
      <c r="A19" s="2">
        <v>16</v>
      </c>
      <c r="B19" s="2" t="s">
        <v>8</v>
      </c>
      <c r="C19" s="2" t="s">
        <v>19</v>
      </c>
      <c r="D19" s="7"/>
      <c r="E19" s="2" t="s">
        <v>0</v>
      </c>
      <c r="F19" s="8" t="s">
        <v>105</v>
      </c>
      <c r="G19" s="2" t="s">
        <v>1</v>
      </c>
      <c r="H19" s="8" t="s">
        <v>106</v>
      </c>
      <c r="I19" s="2" t="s">
        <v>1</v>
      </c>
      <c r="J19" s="8" t="s">
        <v>107</v>
      </c>
      <c r="K19" s="12" t="s">
        <v>108</v>
      </c>
    </row>
    <row r="20" spans="1:11" ht="94.5">
      <c r="A20" s="2">
        <v>17</v>
      </c>
      <c r="B20" s="2" t="s">
        <v>3</v>
      </c>
      <c r="C20" s="2" t="s">
        <v>0</v>
      </c>
      <c r="D20" s="7"/>
      <c r="E20" s="2" t="s">
        <v>1</v>
      </c>
      <c r="F20" s="8" t="s">
        <v>109</v>
      </c>
      <c r="G20" s="2" t="s">
        <v>1</v>
      </c>
      <c r="H20" s="8" t="s">
        <v>110</v>
      </c>
      <c r="I20" s="2" t="s">
        <v>1</v>
      </c>
      <c r="J20" s="8" t="s">
        <v>111</v>
      </c>
      <c r="K20" s="12" t="s">
        <v>112</v>
      </c>
    </row>
    <row r="21" spans="1:11" ht="52.5">
      <c r="A21" s="2">
        <v>18</v>
      </c>
      <c r="B21" s="2" t="s">
        <v>0</v>
      </c>
      <c r="C21" s="2" t="s">
        <v>0</v>
      </c>
      <c r="D21" s="7"/>
      <c r="E21" s="2" t="s">
        <v>0</v>
      </c>
      <c r="F21" s="8" t="s">
        <v>113</v>
      </c>
      <c r="G21" s="2" t="s">
        <v>0</v>
      </c>
      <c r="H21" s="8" t="s">
        <v>114</v>
      </c>
      <c r="I21" s="2" t="s">
        <v>0</v>
      </c>
      <c r="J21" s="8" t="s">
        <v>115</v>
      </c>
      <c r="K21" s="12" t="s">
        <v>56</v>
      </c>
    </row>
    <row r="22" spans="1:11" ht="63">
      <c r="A22" s="14">
        <v>19</v>
      </c>
      <c r="B22" s="14" t="s">
        <v>0</v>
      </c>
      <c r="C22" s="14" t="s">
        <v>0</v>
      </c>
      <c r="D22" s="7"/>
      <c r="E22" s="14" t="s">
        <v>1</v>
      </c>
      <c r="F22" s="8" t="s">
        <v>118</v>
      </c>
      <c r="G22" s="14" t="s">
        <v>1</v>
      </c>
      <c r="H22" s="8" t="s">
        <v>112</v>
      </c>
      <c r="I22" s="14" t="s">
        <v>112</v>
      </c>
      <c r="J22" s="8" t="s">
        <v>119</v>
      </c>
      <c r="K22" s="12" t="s">
        <v>56</v>
      </c>
    </row>
    <row r="23" spans="1:11" ht="84">
      <c r="A23" s="14">
        <v>20</v>
      </c>
      <c r="B23" s="14" t="s">
        <v>3</v>
      </c>
      <c r="C23" s="14" t="s">
        <v>0</v>
      </c>
      <c r="D23" s="7"/>
      <c r="E23" s="14" t="s">
        <v>0</v>
      </c>
      <c r="F23" s="8" t="s">
        <v>120</v>
      </c>
      <c r="G23" s="14" t="s">
        <v>1</v>
      </c>
      <c r="H23" s="8" t="s">
        <v>121</v>
      </c>
      <c r="I23" s="14" t="s">
        <v>0</v>
      </c>
      <c r="J23" s="8" t="s">
        <v>122</v>
      </c>
      <c r="K23" s="12" t="s">
        <v>123</v>
      </c>
    </row>
    <row r="24" spans="1:11" ht="73.5">
      <c r="A24" s="14">
        <v>21</v>
      </c>
      <c r="B24" s="14" t="s">
        <v>89</v>
      </c>
      <c r="C24" s="14" t="s">
        <v>0</v>
      </c>
      <c r="D24" s="7"/>
      <c r="E24" s="14" t="s">
        <v>19</v>
      </c>
      <c r="F24" s="8" t="s">
        <v>124</v>
      </c>
      <c r="G24" s="14" t="s">
        <v>0</v>
      </c>
      <c r="H24" s="8" t="s">
        <v>112</v>
      </c>
      <c r="I24" s="14" t="s">
        <v>0</v>
      </c>
      <c r="J24" s="8" t="s">
        <v>125</v>
      </c>
      <c r="K24" s="12" t="s">
        <v>126</v>
      </c>
    </row>
    <row r="25" spans="1:11" ht="13.5">
      <c r="A25" s="14">
        <v>22</v>
      </c>
      <c r="B25" s="14" t="s">
        <v>0</v>
      </c>
      <c r="C25" s="14" t="s">
        <v>75</v>
      </c>
      <c r="D25" s="7"/>
      <c r="E25" s="14" t="s">
        <v>1</v>
      </c>
      <c r="F25" s="8" t="s">
        <v>112</v>
      </c>
      <c r="G25" s="14" t="s">
        <v>1</v>
      </c>
      <c r="H25" s="8" t="s">
        <v>112</v>
      </c>
      <c r="I25" s="14" t="s">
        <v>1</v>
      </c>
      <c r="J25" s="8" t="s">
        <v>112</v>
      </c>
      <c r="K25" s="12" t="s">
        <v>56</v>
      </c>
    </row>
    <row r="26" spans="1:11" ht="31.5">
      <c r="A26" s="14">
        <v>23</v>
      </c>
      <c r="B26" s="14" t="s">
        <v>3</v>
      </c>
      <c r="C26" s="14" t="s">
        <v>28</v>
      </c>
      <c r="D26" s="7" t="s">
        <v>127</v>
      </c>
      <c r="E26" s="14" t="s">
        <v>1</v>
      </c>
      <c r="F26" s="8" t="s">
        <v>128</v>
      </c>
      <c r="G26" s="14" t="s">
        <v>0</v>
      </c>
      <c r="H26" s="8" t="s">
        <v>129</v>
      </c>
      <c r="I26" s="14" t="s">
        <v>0</v>
      </c>
      <c r="J26" s="8" t="s">
        <v>130</v>
      </c>
      <c r="K26" s="12" t="s">
        <v>131</v>
      </c>
    </row>
    <row r="27" spans="1:11" ht="21">
      <c r="A27" s="14">
        <v>24</v>
      </c>
      <c r="B27" s="14" t="s">
        <v>0</v>
      </c>
      <c r="C27" s="14" t="s">
        <v>0</v>
      </c>
      <c r="D27" s="7"/>
      <c r="E27" s="14" t="s">
        <v>0</v>
      </c>
      <c r="F27" s="8" t="s">
        <v>132</v>
      </c>
      <c r="G27" s="14" t="s">
        <v>112</v>
      </c>
      <c r="H27" s="8" t="s">
        <v>133</v>
      </c>
      <c r="I27" s="14" t="s">
        <v>112</v>
      </c>
      <c r="J27" s="8" t="s">
        <v>134</v>
      </c>
      <c r="K27" s="12" t="s">
        <v>135</v>
      </c>
    </row>
    <row r="28" spans="1:11" ht="84">
      <c r="A28" s="14">
        <v>25</v>
      </c>
      <c r="B28" s="14" t="s">
        <v>3</v>
      </c>
      <c r="C28" s="14" t="s">
        <v>0</v>
      </c>
      <c r="D28" s="7"/>
      <c r="E28" s="14" t="s">
        <v>0</v>
      </c>
      <c r="F28" s="8" t="s">
        <v>136</v>
      </c>
      <c r="G28" s="14" t="s">
        <v>0</v>
      </c>
      <c r="H28" s="8" t="s">
        <v>137</v>
      </c>
      <c r="I28" s="14" t="s">
        <v>0</v>
      </c>
      <c r="J28" s="8" t="s">
        <v>138</v>
      </c>
      <c r="K28" s="12" t="s">
        <v>139</v>
      </c>
    </row>
    <row r="29" spans="1:11" ht="126">
      <c r="A29" s="14">
        <v>26</v>
      </c>
      <c r="B29" s="14" t="s">
        <v>3</v>
      </c>
      <c r="C29" s="14" t="s">
        <v>0</v>
      </c>
      <c r="D29" s="7"/>
      <c r="E29" s="14" t="s">
        <v>1</v>
      </c>
      <c r="F29" s="8" t="s">
        <v>140</v>
      </c>
      <c r="G29" s="14" t="s">
        <v>1</v>
      </c>
      <c r="H29" s="8" t="s">
        <v>141</v>
      </c>
      <c r="I29" s="14" t="s">
        <v>1</v>
      </c>
      <c r="J29" s="8" t="s">
        <v>142</v>
      </c>
      <c r="K29" s="12" t="s">
        <v>143</v>
      </c>
    </row>
    <row r="30" spans="1:11" ht="42">
      <c r="A30" s="14">
        <v>27</v>
      </c>
      <c r="B30" s="14" t="s">
        <v>3</v>
      </c>
      <c r="C30" s="14" t="s">
        <v>28</v>
      </c>
      <c r="D30" s="7" t="s">
        <v>144</v>
      </c>
      <c r="E30" s="14" t="s">
        <v>145</v>
      </c>
      <c r="F30" s="8" t="s">
        <v>146</v>
      </c>
      <c r="G30" s="14" t="s">
        <v>1</v>
      </c>
      <c r="H30" s="8" t="s">
        <v>147</v>
      </c>
      <c r="I30" s="14" t="s">
        <v>1</v>
      </c>
      <c r="J30" s="8" t="s">
        <v>148</v>
      </c>
      <c r="K30" s="12" t="s">
        <v>149</v>
      </c>
    </row>
    <row r="31" spans="1:11" ht="31.5">
      <c r="A31" s="14">
        <v>28</v>
      </c>
      <c r="B31" s="14" t="s">
        <v>3</v>
      </c>
      <c r="C31" s="14" t="s">
        <v>0</v>
      </c>
      <c r="D31" s="7"/>
      <c r="E31" s="14" t="s">
        <v>1</v>
      </c>
      <c r="F31" s="8" t="s">
        <v>150</v>
      </c>
      <c r="G31" s="14" t="s">
        <v>1</v>
      </c>
      <c r="H31" s="8" t="s">
        <v>151</v>
      </c>
      <c r="I31" s="14" t="s">
        <v>1</v>
      </c>
      <c r="J31" s="8" t="s">
        <v>152</v>
      </c>
      <c r="K31" s="12" t="s">
        <v>153</v>
      </c>
    </row>
    <row r="32" spans="1:11" ht="52.5">
      <c r="A32" s="14">
        <v>29</v>
      </c>
      <c r="B32" s="14" t="s">
        <v>0</v>
      </c>
      <c r="C32" s="14" t="s">
        <v>0</v>
      </c>
      <c r="D32" s="7"/>
      <c r="E32" s="14" t="s">
        <v>0</v>
      </c>
      <c r="F32" s="8" t="s">
        <v>154</v>
      </c>
      <c r="G32" s="14" t="s">
        <v>145</v>
      </c>
      <c r="H32" s="8" t="s">
        <v>155</v>
      </c>
      <c r="I32" s="14" t="s">
        <v>145</v>
      </c>
      <c r="J32" s="8" t="s">
        <v>156</v>
      </c>
      <c r="K32" s="12" t="s">
        <v>157</v>
      </c>
    </row>
    <row r="33" spans="1:11" ht="84">
      <c r="A33" s="14">
        <v>30</v>
      </c>
      <c r="B33" s="14" t="s">
        <v>3</v>
      </c>
      <c r="C33" s="14" t="s">
        <v>0</v>
      </c>
      <c r="D33" s="7"/>
      <c r="E33" s="14" t="s">
        <v>1</v>
      </c>
      <c r="F33" s="8" t="s">
        <v>158</v>
      </c>
      <c r="G33" s="14" t="s">
        <v>1</v>
      </c>
      <c r="H33" s="8" t="s">
        <v>159</v>
      </c>
      <c r="I33" s="14" t="s">
        <v>1</v>
      </c>
      <c r="J33" s="8" t="s">
        <v>160</v>
      </c>
      <c r="K33" s="12" t="s">
        <v>161</v>
      </c>
    </row>
    <row r="34" spans="1:11" ht="73.5">
      <c r="A34" s="14">
        <v>31</v>
      </c>
      <c r="B34" s="14" t="s">
        <v>89</v>
      </c>
      <c r="C34" s="14" t="s">
        <v>0</v>
      </c>
      <c r="D34" s="7"/>
      <c r="E34" s="14" t="s">
        <v>1</v>
      </c>
      <c r="F34" s="8" t="s">
        <v>162</v>
      </c>
      <c r="G34" s="14" t="s">
        <v>1</v>
      </c>
      <c r="H34" s="8" t="s">
        <v>163</v>
      </c>
      <c r="I34" s="14" t="s">
        <v>1</v>
      </c>
      <c r="J34" s="8" t="s">
        <v>164</v>
      </c>
      <c r="K34" s="12" t="s">
        <v>165</v>
      </c>
    </row>
    <row r="35" spans="1:11" ht="84">
      <c r="A35" s="14">
        <v>32</v>
      </c>
      <c r="B35" s="14" t="s">
        <v>89</v>
      </c>
      <c r="C35" s="14" t="s">
        <v>0</v>
      </c>
      <c r="D35" s="7"/>
      <c r="E35" s="14" t="s">
        <v>0</v>
      </c>
      <c r="F35" s="8" t="s">
        <v>166</v>
      </c>
      <c r="G35" s="14" t="s">
        <v>0</v>
      </c>
      <c r="H35" s="8" t="s">
        <v>167</v>
      </c>
      <c r="I35" s="14" t="s">
        <v>0</v>
      </c>
      <c r="J35" s="8" t="s">
        <v>168</v>
      </c>
      <c r="K35" s="12" t="s">
        <v>169</v>
      </c>
    </row>
    <row r="36" spans="1:11" ht="52.5">
      <c r="A36" s="14">
        <v>33</v>
      </c>
      <c r="B36" s="14" t="s">
        <v>3</v>
      </c>
      <c r="C36" s="14" t="s">
        <v>0</v>
      </c>
      <c r="D36" s="7"/>
      <c r="E36" s="14" t="s">
        <v>0</v>
      </c>
      <c r="F36" s="8" t="s">
        <v>170</v>
      </c>
      <c r="G36" s="14" t="s">
        <v>0</v>
      </c>
      <c r="H36" s="8" t="s">
        <v>171</v>
      </c>
      <c r="I36" s="14" t="s">
        <v>0</v>
      </c>
      <c r="J36" s="8" t="s">
        <v>172</v>
      </c>
      <c r="K36" s="12" t="s">
        <v>56</v>
      </c>
    </row>
    <row r="37" spans="1:11" ht="31.5">
      <c r="A37" s="14">
        <v>34</v>
      </c>
      <c r="B37" s="14" t="s">
        <v>145</v>
      </c>
      <c r="C37" s="14" t="s">
        <v>1</v>
      </c>
      <c r="D37" s="7"/>
      <c r="E37" s="14" t="s">
        <v>1</v>
      </c>
      <c r="F37" s="8" t="s">
        <v>173</v>
      </c>
      <c r="G37" s="14" t="s">
        <v>1</v>
      </c>
      <c r="H37" s="8" t="s">
        <v>174</v>
      </c>
      <c r="I37" s="14" t="s">
        <v>1</v>
      </c>
      <c r="J37" s="8" t="s">
        <v>175</v>
      </c>
      <c r="K37" s="12" t="s">
        <v>176</v>
      </c>
    </row>
    <row r="38" spans="1:11" ht="52.5">
      <c r="A38" s="14">
        <v>35</v>
      </c>
      <c r="B38" s="14" t="s">
        <v>177</v>
      </c>
      <c r="C38" s="14" t="s">
        <v>1</v>
      </c>
      <c r="D38" s="7"/>
      <c r="E38" s="14" t="s">
        <v>56</v>
      </c>
      <c r="F38" s="16" t="s">
        <v>56</v>
      </c>
      <c r="G38" s="14" t="s">
        <v>1</v>
      </c>
      <c r="H38" s="8" t="s">
        <v>178</v>
      </c>
      <c r="I38" s="14" t="s">
        <v>1</v>
      </c>
      <c r="J38" s="8" t="s">
        <v>179</v>
      </c>
      <c r="K38" s="12" t="s">
        <v>56</v>
      </c>
    </row>
    <row r="39" spans="1:11" ht="42">
      <c r="A39" s="14">
        <v>36</v>
      </c>
      <c r="B39" s="14" t="s">
        <v>181</v>
      </c>
      <c r="C39" s="14" t="s">
        <v>0</v>
      </c>
      <c r="D39" s="7"/>
      <c r="E39" s="14" t="s">
        <v>0</v>
      </c>
      <c r="F39" s="8" t="s">
        <v>184</v>
      </c>
      <c r="G39" s="14" t="s">
        <v>1</v>
      </c>
      <c r="H39" s="8" t="s">
        <v>185</v>
      </c>
      <c r="I39" s="14" t="s">
        <v>1</v>
      </c>
      <c r="J39" s="8" t="s">
        <v>186</v>
      </c>
      <c r="K39" s="12" t="s">
        <v>187</v>
      </c>
    </row>
    <row r="40" spans="1:11" ht="52.5">
      <c r="A40" s="14">
        <v>37</v>
      </c>
      <c r="B40" s="14" t="s">
        <v>3</v>
      </c>
      <c r="C40" s="14" t="s">
        <v>0</v>
      </c>
      <c r="D40" s="7"/>
      <c r="E40" s="14" t="s">
        <v>1</v>
      </c>
      <c r="F40" s="8" t="s">
        <v>188</v>
      </c>
      <c r="G40" s="14" t="s">
        <v>0</v>
      </c>
      <c r="H40" s="8" t="s">
        <v>189</v>
      </c>
      <c r="I40" s="14" t="s">
        <v>56</v>
      </c>
      <c r="J40" s="8" t="s">
        <v>190</v>
      </c>
      <c r="K40" s="12" t="s">
        <v>56</v>
      </c>
    </row>
    <row r="41" spans="1:11" ht="31.5">
      <c r="A41" s="14">
        <v>38</v>
      </c>
      <c r="B41" s="14" t="s">
        <v>191</v>
      </c>
      <c r="C41" s="14" t="s">
        <v>28</v>
      </c>
      <c r="D41" s="7" t="s">
        <v>192</v>
      </c>
      <c r="E41" s="14" t="s">
        <v>56</v>
      </c>
      <c r="F41" s="8" t="s">
        <v>193</v>
      </c>
      <c r="G41" s="14" t="s">
        <v>0</v>
      </c>
      <c r="H41" s="8" t="s">
        <v>194</v>
      </c>
      <c r="I41" s="14" t="s">
        <v>0</v>
      </c>
      <c r="J41" s="8" t="s">
        <v>195</v>
      </c>
      <c r="K41" s="12" t="s">
        <v>196</v>
      </c>
    </row>
    <row r="42" spans="1:11" ht="42">
      <c r="A42" s="14">
        <v>39</v>
      </c>
      <c r="B42" s="14" t="s">
        <v>3</v>
      </c>
      <c r="C42" s="14" t="s">
        <v>19</v>
      </c>
      <c r="D42" s="7"/>
      <c r="E42" s="14" t="s">
        <v>56</v>
      </c>
      <c r="F42" s="16" t="s">
        <v>56</v>
      </c>
      <c r="G42" s="14" t="s">
        <v>1</v>
      </c>
      <c r="H42" s="8" t="s">
        <v>197</v>
      </c>
      <c r="I42" s="14" t="s">
        <v>0</v>
      </c>
      <c r="J42" s="8" t="s">
        <v>198</v>
      </c>
      <c r="K42" s="12" t="s">
        <v>199</v>
      </c>
    </row>
    <row r="43" spans="1:11" ht="52.5">
      <c r="A43" s="14">
        <v>40</v>
      </c>
      <c r="B43" s="14" t="s">
        <v>0</v>
      </c>
      <c r="C43" s="14" t="s">
        <v>0</v>
      </c>
      <c r="D43" s="7"/>
      <c r="E43" s="14" t="s">
        <v>0</v>
      </c>
      <c r="F43" s="8" t="s">
        <v>200</v>
      </c>
      <c r="G43" s="14" t="s">
        <v>0</v>
      </c>
      <c r="H43" s="8" t="s">
        <v>56</v>
      </c>
      <c r="I43" s="14" t="s">
        <v>0</v>
      </c>
      <c r="J43" s="8" t="s">
        <v>201</v>
      </c>
      <c r="K43" s="12" t="s">
        <v>202</v>
      </c>
    </row>
    <row r="44" spans="1:11" ht="73.5">
      <c r="A44" s="16">
        <v>41</v>
      </c>
      <c r="B44" s="16" t="s">
        <v>89</v>
      </c>
      <c r="C44" s="16" t="s">
        <v>0</v>
      </c>
      <c r="D44" s="7"/>
      <c r="E44" s="16" t="s">
        <v>1</v>
      </c>
      <c r="F44" s="8" t="s">
        <v>203</v>
      </c>
      <c r="G44" s="16" t="s">
        <v>1</v>
      </c>
      <c r="H44" s="8" t="s">
        <v>204</v>
      </c>
      <c r="I44" s="16" t="s">
        <v>1</v>
      </c>
      <c r="J44" s="8" t="s">
        <v>205</v>
      </c>
      <c r="K44" s="12" t="s">
        <v>206</v>
      </c>
    </row>
    <row r="45" spans="1:11" ht="105">
      <c r="A45" s="16">
        <v>42</v>
      </c>
      <c r="B45" s="16" t="s">
        <v>89</v>
      </c>
      <c r="C45" s="16" t="s">
        <v>0</v>
      </c>
      <c r="D45" s="7"/>
      <c r="E45" s="16" t="s">
        <v>0</v>
      </c>
      <c r="F45" s="8" t="s">
        <v>207</v>
      </c>
      <c r="G45" s="16" t="s">
        <v>56</v>
      </c>
      <c r="H45" s="8" t="s">
        <v>208</v>
      </c>
      <c r="I45" s="16" t="s">
        <v>56</v>
      </c>
      <c r="J45" s="8" t="s">
        <v>209</v>
      </c>
      <c r="K45" s="12" t="s">
        <v>210</v>
      </c>
    </row>
    <row r="46" spans="1:11" ht="52.5">
      <c r="A46" s="16">
        <v>43</v>
      </c>
      <c r="B46" s="16" t="s">
        <v>89</v>
      </c>
      <c r="C46" s="16" t="s">
        <v>0</v>
      </c>
      <c r="D46" s="7"/>
      <c r="E46" s="16" t="s">
        <v>56</v>
      </c>
      <c r="F46" s="8" t="s">
        <v>211</v>
      </c>
      <c r="G46" s="16" t="s">
        <v>0</v>
      </c>
      <c r="H46" s="8" t="s">
        <v>212</v>
      </c>
      <c r="I46" s="16" t="s">
        <v>0</v>
      </c>
      <c r="J46" s="8" t="s">
        <v>213</v>
      </c>
      <c r="K46" s="12" t="s">
        <v>214</v>
      </c>
    </row>
    <row r="47" spans="1:11" ht="84">
      <c r="A47" s="16">
        <v>44</v>
      </c>
      <c r="B47" s="16" t="s">
        <v>3</v>
      </c>
      <c r="C47" s="16" t="s">
        <v>0</v>
      </c>
      <c r="D47" s="7"/>
      <c r="E47" s="16" t="s">
        <v>0</v>
      </c>
      <c r="F47" s="8" t="s">
        <v>215</v>
      </c>
      <c r="G47" s="16" t="s">
        <v>1</v>
      </c>
      <c r="H47" s="8" t="s">
        <v>56</v>
      </c>
      <c r="I47" s="16" t="s">
        <v>0</v>
      </c>
      <c r="J47" s="8" t="s">
        <v>216</v>
      </c>
      <c r="K47" s="12" t="s">
        <v>217</v>
      </c>
    </row>
    <row r="48" spans="1:11" ht="84">
      <c r="A48" s="16">
        <v>45</v>
      </c>
      <c r="B48" s="16" t="s">
        <v>0</v>
      </c>
      <c r="C48" s="16" t="s">
        <v>0</v>
      </c>
      <c r="D48" s="7"/>
      <c r="E48" s="16" t="s">
        <v>0</v>
      </c>
      <c r="F48" s="8" t="s">
        <v>218</v>
      </c>
      <c r="G48" s="16" t="s">
        <v>0</v>
      </c>
      <c r="H48" s="8" t="s">
        <v>219</v>
      </c>
      <c r="I48" s="16" t="s">
        <v>0</v>
      </c>
      <c r="J48" s="8" t="s">
        <v>220</v>
      </c>
      <c r="K48" s="12" t="s">
        <v>221</v>
      </c>
    </row>
    <row r="49" spans="1:11" ht="63">
      <c r="A49" s="16">
        <v>46</v>
      </c>
      <c r="B49" s="16" t="s">
        <v>0</v>
      </c>
      <c r="C49" s="16" t="s">
        <v>19</v>
      </c>
      <c r="D49" s="7"/>
      <c r="E49" s="16" t="s">
        <v>0</v>
      </c>
      <c r="F49" s="8" t="s">
        <v>222</v>
      </c>
      <c r="G49" s="16" t="s">
        <v>56</v>
      </c>
      <c r="H49" s="8" t="s">
        <v>223</v>
      </c>
      <c r="I49" s="16" t="s">
        <v>0</v>
      </c>
      <c r="J49" s="8" t="s">
        <v>224</v>
      </c>
      <c r="K49" s="12" t="s">
        <v>225</v>
      </c>
    </row>
    <row r="50" spans="1:11" ht="73.5">
      <c r="A50" s="16">
        <v>47</v>
      </c>
      <c r="B50" s="16" t="s">
        <v>8</v>
      </c>
      <c r="C50" s="16" t="s">
        <v>0</v>
      </c>
      <c r="D50" s="7"/>
      <c r="E50" s="16" t="s">
        <v>1</v>
      </c>
      <c r="F50" s="8" t="s">
        <v>226</v>
      </c>
      <c r="G50" s="16" t="s">
        <v>56</v>
      </c>
      <c r="H50" s="8" t="s">
        <v>227</v>
      </c>
      <c r="I50" s="16" t="s">
        <v>56</v>
      </c>
      <c r="J50" s="8" t="s">
        <v>228</v>
      </c>
      <c r="K50" s="12" t="s">
        <v>56</v>
      </c>
    </row>
    <row r="51" spans="1:11" ht="126">
      <c r="A51" s="16">
        <v>48</v>
      </c>
      <c r="B51" s="16" t="s">
        <v>3</v>
      </c>
      <c r="C51" s="16" t="s">
        <v>0</v>
      </c>
      <c r="D51" s="7"/>
      <c r="E51" s="16" t="s">
        <v>0</v>
      </c>
      <c r="F51" s="8" t="s">
        <v>229</v>
      </c>
      <c r="G51" s="16" t="s">
        <v>1</v>
      </c>
      <c r="H51" s="8" t="s">
        <v>230</v>
      </c>
      <c r="I51" s="16" t="s">
        <v>0</v>
      </c>
      <c r="J51" s="8" t="s">
        <v>231</v>
      </c>
      <c r="K51" s="12" t="s">
        <v>232</v>
      </c>
    </row>
    <row r="52" spans="1:11" ht="42">
      <c r="A52" s="16">
        <v>49</v>
      </c>
      <c r="B52" s="16" t="s">
        <v>3</v>
      </c>
      <c r="C52" s="16" t="s">
        <v>0</v>
      </c>
      <c r="D52" s="7"/>
      <c r="E52" s="16" t="s">
        <v>0</v>
      </c>
      <c r="F52" s="8" t="s">
        <v>233</v>
      </c>
      <c r="G52" s="16" t="s">
        <v>0</v>
      </c>
      <c r="H52" s="8" t="s">
        <v>234</v>
      </c>
      <c r="I52" s="16" t="s">
        <v>0</v>
      </c>
      <c r="J52" s="8" t="s">
        <v>235</v>
      </c>
      <c r="K52" s="12" t="s">
        <v>236</v>
      </c>
    </row>
    <row r="53" spans="1:11" ht="63">
      <c r="A53" s="16">
        <v>50</v>
      </c>
      <c r="B53" s="16" t="s">
        <v>3</v>
      </c>
      <c r="C53" s="16" t="s">
        <v>0</v>
      </c>
      <c r="D53" s="7"/>
      <c r="E53" s="16" t="s">
        <v>0</v>
      </c>
      <c r="F53" s="8" t="s">
        <v>237</v>
      </c>
      <c r="G53" s="16" t="s">
        <v>0</v>
      </c>
      <c r="H53" s="8" t="s">
        <v>238</v>
      </c>
      <c r="I53" s="16" t="s">
        <v>0</v>
      </c>
      <c r="J53" s="8" t="s">
        <v>239</v>
      </c>
      <c r="K53" s="12" t="s">
        <v>56</v>
      </c>
    </row>
    <row r="54" spans="1:11" ht="52.5">
      <c r="A54" s="16">
        <v>51</v>
      </c>
      <c r="B54" s="16" t="s">
        <v>8</v>
      </c>
      <c r="C54" s="16" t="s">
        <v>0</v>
      </c>
      <c r="D54" s="7"/>
      <c r="E54" s="16" t="s">
        <v>0</v>
      </c>
      <c r="F54" s="8" t="s">
        <v>240</v>
      </c>
      <c r="G54" s="16" t="s">
        <v>0</v>
      </c>
      <c r="H54" s="8" t="s">
        <v>241</v>
      </c>
      <c r="I54" s="16" t="s">
        <v>56</v>
      </c>
      <c r="J54" s="8" t="s">
        <v>242</v>
      </c>
      <c r="K54" s="12" t="s">
        <v>56</v>
      </c>
    </row>
    <row r="55" spans="1:11" ht="42">
      <c r="A55" s="16">
        <v>52</v>
      </c>
      <c r="B55" s="16" t="s">
        <v>89</v>
      </c>
      <c r="C55" s="16" t="s">
        <v>0</v>
      </c>
      <c r="D55" s="7"/>
      <c r="E55" s="16" t="s">
        <v>1</v>
      </c>
      <c r="F55" s="8" t="s">
        <v>243</v>
      </c>
      <c r="G55" s="16" t="s">
        <v>1</v>
      </c>
      <c r="H55" s="8" t="s">
        <v>244</v>
      </c>
      <c r="I55" s="16" t="s">
        <v>1</v>
      </c>
      <c r="J55" s="8" t="s">
        <v>245</v>
      </c>
      <c r="K55" s="8" t="s">
        <v>246</v>
      </c>
    </row>
    <row r="56" spans="1:11" ht="105">
      <c r="A56" s="16">
        <v>53</v>
      </c>
      <c r="B56" s="16" t="s">
        <v>3</v>
      </c>
      <c r="C56" s="16" t="s">
        <v>0</v>
      </c>
      <c r="D56" s="7"/>
      <c r="E56" s="16" t="s">
        <v>0</v>
      </c>
      <c r="F56" s="8" t="s">
        <v>247</v>
      </c>
      <c r="G56" s="16" t="s">
        <v>1</v>
      </c>
      <c r="H56" s="8" t="s">
        <v>248</v>
      </c>
      <c r="I56" s="16" t="s">
        <v>1</v>
      </c>
      <c r="J56" s="8" t="s">
        <v>249</v>
      </c>
      <c r="K56" s="12" t="s">
        <v>56</v>
      </c>
    </row>
    <row r="57" spans="1:11" ht="52.5">
      <c r="A57" s="16">
        <v>54</v>
      </c>
      <c r="B57" s="16" t="s">
        <v>0</v>
      </c>
      <c r="C57" s="16" t="s">
        <v>0</v>
      </c>
      <c r="D57" s="7"/>
      <c r="E57" s="16" t="s">
        <v>0</v>
      </c>
      <c r="F57" s="8" t="s">
        <v>250</v>
      </c>
      <c r="G57" s="16" t="s">
        <v>1</v>
      </c>
      <c r="H57" s="8" t="s">
        <v>251</v>
      </c>
      <c r="I57" s="16" t="s">
        <v>1</v>
      </c>
      <c r="J57" s="8" t="s">
        <v>252</v>
      </c>
      <c r="K57" s="12" t="s">
        <v>253</v>
      </c>
    </row>
    <row r="58" spans="1:11" ht="42">
      <c r="A58" s="16">
        <v>55</v>
      </c>
      <c r="B58" s="16" t="s">
        <v>3</v>
      </c>
      <c r="C58" s="16" t="s">
        <v>0</v>
      </c>
      <c r="D58" s="7"/>
      <c r="E58" s="16" t="s">
        <v>0</v>
      </c>
      <c r="F58" s="8" t="s">
        <v>254</v>
      </c>
      <c r="G58" s="16" t="s">
        <v>19</v>
      </c>
      <c r="H58" s="8" t="s">
        <v>255</v>
      </c>
      <c r="I58" s="16" t="s">
        <v>0</v>
      </c>
      <c r="J58" s="8" t="s">
        <v>256</v>
      </c>
      <c r="K58" s="12" t="s">
        <v>257</v>
      </c>
    </row>
    <row r="59" spans="1:11" ht="31.5">
      <c r="A59" s="16">
        <v>56</v>
      </c>
      <c r="B59" s="16" t="s">
        <v>0</v>
      </c>
      <c r="C59" s="16" t="s">
        <v>19</v>
      </c>
      <c r="D59" s="7"/>
      <c r="E59" s="16" t="s">
        <v>0</v>
      </c>
      <c r="F59" s="8" t="s">
        <v>258</v>
      </c>
      <c r="G59" s="16" t="s">
        <v>1</v>
      </c>
      <c r="H59" s="8" t="s">
        <v>56</v>
      </c>
      <c r="I59" s="16" t="s">
        <v>1</v>
      </c>
      <c r="J59" s="8" t="s">
        <v>259</v>
      </c>
      <c r="K59" s="12" t="s">
        <v>260</v>
      </c>
    </row>
    <row r="60" spans="1:11" ht="94.5">
      <c r="A60" s="16">
        <v>57</v>
      </c>
      <c r="B60" s="16" t="s">
        <v>3</v>
      </c>
      <c r="C60" s="16" t="s">
        <v>0</v>
      </c>
      <c r="D60" s="7"/>
      <c r="E60" s="16" t="s">
        <v>0</v>
      </c>
      <c r="F60" s="8" t="s">
        <v>261</v>
      </c>
      <c r="G60" s="16" t="s">
        <v>1</v>
      </c>
      <c r="H60" s="8" t="s">
        <v>262</v>
      </c>
      <c r="I60" s="16" t="s">
        <v>1</v>
      </c>
      <c r="J60" s="8" t="s">
        <v>263</v>
      </c>
      <c r="K60" s="12" t="s">
        <v>264</v>
      </c>
    </row>
    <row r="61" spans="1:11" ht="94.5">
      <c r="A61" s="16">
        <v>58</v>
      </c>
      <c r="B61" s="16" t="s">
        <v>3</v>
      </c>
      <c r="C61" s="16" t="s">
        <v>1</v>
      </c>
      <c r="D61" s="7"/>
      <c r="E61" s="16" t="s">
        <v>0</v>
      </c>
      <c r="F61" s="8" t="s">
        <v>265</v>
      </c>
      <c r="G61" s="16" t="s">
        <v>56</v>
      </c>
      <c r="H61" s="8" t="s">
        <v>266</v>
      </c>
      <c r="I61" s="16" t="s">
        <v>56</v>
      </c>
      <c r="J61" s="8" t="s">
        <v>267</v>
      </c>
      <c r="K61" s="12" t="s">
        <v>268</v>
      </c>
    </row>
    <row r="62" spans="1:11" ht="84">
      <c r="A62" s="16">
        <v>59</v>
      </c>
      <c r="B62" s="16" t="s">
        <v>89</v>
      </c>
      <c r="C62" s="16" t="s">
        <v>0</v>
      </c>
      <c r="D62" s="7"/>
      <c r="E62" s="16" t="s">
        <v>0</v>
      </c>
      <c r="F62" s="8" t="s">
        <v>269</v>
      </c>
      <c r="G62" s="16" t="s">
        <v>0</v>
      </c>
      <c r="H62" s="8" t="s">
        <v>270</v>
      </c>
      <c r="I62" s="16" t="s">
        <v>0</v>
      </c>
      <c r="J62" s="8" t="s">
        <v>271</v>
      </c>
      <c r="K62" s="12" t="s">
        <v>272</v>
      </c>
    </row>
    <row r="63" spans="1:11" ht="52.5">
      <c r="A63" s="16">
        <v>60</v>
      </c>
      <c r="B63" s="16" t="s">
        <v>8</v>
      </c>
      <c r="C63" s="16" t="s">
        <v>19</v>
      </c>
      <c r="D63" s="7"/>
      <c r="E63" s="16" t="s">
        <v>0</v>
      </c>
      <c r="F63" s="8" t="s">
        <v>273</v>
      </c>
      <c r="G63" s="16" t="s">
        <v>0</v>
      </c>
      <c r="H63" s="8" t="s">
        <v>274</v>
      </c>
      <c r="I63" s="16" t="s">
        <v>0</v>
      </c>
      <c r="J63" s="8" t="s">
        <v>275</v>
      </c>
      <c r="K63" s="12" t="s">
        <v>276</v>
      </c>
    </row>
    <row r="64" spans="1:11" ht="52.5">
      <c r="A64" s="16">
        <v>61</v>
      </c>
      <c r="B64" s="16" t="s">
        <v>3</v>
      </c>
      <c r="C64" s="16" t="s">
        <v>1</v>
      </c>
      <c r="D64" s="7"/>
      <c r="E64" s="16" t="s">
        <v>1</v>
      </c>
      <c r="F64" s="8" t="s">
        <v>279</v>
      </c>
      <c r="G64" s="17" t="s">
        <v>1</v>
      </c>
      <c r="H64" s="8" t="s">
        <v>277</v>
      </c>
      <c r="I64" s="17" t="s">
        <v>1</v>
      </c>
      <c r="J64" s="8" t="s">
        <v>278</v>
      </c>
      <c r="K64" s="12" t="s">
        <v>56</v>
      </c>
    </row>
    <row r="65" spans="1:11" ht="63">
      <c r="A65" s="16">
        <v>62</v>
      </c>
      <c r="B65" s="16" t="s">
        <v>3</v>
      </c>
      <c r="C65" s="16" t="s">
        <v>0</v>
      </c>
      <c r="D65" s="7"/>
      <c r="E65" s="16" t="s">
        <v>0</v>
      </c>
      <c r="F65" s="8" t="s">
        <v>280</v>
      </c>
      <c r="G65" s="16" t="s">
        <v>0</v>
      </c>
      <c r="H65" s="8" t="s">
        <v>281</v>
      </c>
      <c r="I65" s="16" t="s">
        <v>0</v>
      </c>
      <c r="J65" s="8" t="s">
        <v>282</v>
      </c>
      <c r="K65" s="12" t="s">
        <v>283</v>
      </c>
    </row>
    <row r="66" spans="1:11" ht="31.5">
      <c r="A66" s="16">
        <v>63</v>
      </c>
      <c r="B66" s="16" t="s">
        <v>3</v>
      </c>
      <c r="C66" s="16" t="s">
        <v>75</v>
      </c>
      <c r="D66" s="7"/>
      <c r="E66" s="16" t="s">
        <v>1</v>
      </c>
      <c r="F66" s="8" t="s">
        <v>284</v>
      </c>
      <c r="G66" s="16" t="s">
        <v>19</v>
      </c>
      <c r="H66" s="8" t="s">
        <v>285</v>
      </c>
      <c r="I66" s="16" t="s">
        <v>19</v>
      </c>
      <c r="J66" s="8" t="s">
        <v>286</v>
      </c>
      <c r="K66" s="12" t="s">
        <v>56</v>
      </c>
    </row>
    <row r="67" spans="1:11" ht="13.5">
      <c r="A67" s="16">
        <v>64</v>
      </c>
      <c r="B67" s="16" t="s">
        <v>287</v>
      </c>
      <c r="C67" s="16" t="s">
        <v>0</v>
      </c>
      <c r="D67" s="7"/>
      <c r="E67" s="16" t="s">
        <v>1</v>
      </c>
      <c r="F67" s="8" t="s">
        <v>287</v>
      </c>
      <c r="G67" s="16" t="s">
        <v>75</v>
      </c>
      <c r="H67" s="8" t="s">
        <v>287</v>
      </c>
      <c r="I67" s="16" t="s">
        <v>0</v>
      </c>
      <c r="J67" s="8" t="s">
        <v>288</v>
      </c>
      <c r="K67" s="12" t="s">
        <v>287</v>
      </c>
    </row>
    <row r="68" spans="1:11" ht="84">
      <c r="A68" s="16">
        <v>65</v>
      </c>
      <c r="B68" s="16" t="s">
        <v>0</v>
      </c>
      <c r="C68" s="16" t="s">
        <v>0</v>
      </c>
      <c r="D68" s="7"/>
      <c r="E68" s="16" t="s">
        <v>1</v>
      </c>
      <c r="F68" s="8" t="s">
        <v>289</v>
      </c>
      <c r="G68" s="16" t="s">
        <v>1</v>
      </c>
      <c r="H68" s="8" t="s">
        <v>290</v>
      </c>
      <c r="I68" s="16" t="s">
        <v>0</v>
      </c>
      <c r="J68" s="8" t="s">
        <v>291</v>
      </c>
      <c r="K68" s="12" t="s">
        <v>292</v>
      </c>
    </row>
    <row r="69" spans="1:11" ht="63">
      <c r="A69" s="16">
        <v>66</v>
      </c>
      <c r="B69" s="16" t="s">
        <v>3</v>
      </c>
      <c r="C69" s="16" t="s">
        <v>0</v>
      </c>
      <c r="D69" s="7"/>
      <c r="E69" s="16" t="s">
        <v>1</v>
      </c>
      <c r="F69" s="8" t="s">
        <v>293</v>
      </c>
      <c r="G69" s="16" t="s">
        <v>1</v>
      </c>
      <c r="H69" s="8" t="s">
        <v>294</v>
      </c>
      <c r="I69" s="16" t="s">
        <v>1</v>
      </c>
      <c r="J69" s="8" t="s">
        <v>295</v>
      </c>
      <c r="K69" s="12" t="s">
        <v>394</v>
      </c>
    </row>
    <row r="70" spans="1:11" ht="94.5">
      <c r="A70" s="16">
        <v>67</v>
      </c>
      <c r="B70" s="16" t="s">
        <v>8</v>
      </c>
      <c r="C70" s="16" t="s">
        <v>28</v>
      </c>
      <c r="D70" s="7" t="s">
        <v>297</v>
      </c>
      <c r="E70" s="16" t="s">
        <v>0</v>
      </c>
      <c r="F70" s="8" t="s">
        <v>298</v>
      </c>
      <c r="G70" s="16" t="s">
        <v>1</v>
      </c>
      <c r="H70" s="8" t="s">
        <v>299</v>
      </c>
      <c r="I70" s="16" t="s">
        <v>0</v>
      </c>
      <c r="J70" s="8" t="s">
        <v>301</v>
      </c>
      <c r="K70" s="12" t="s">
        <v>300</v>
      </c>
    </row>
    <row r="71" spans="1:11" ht="94.5">
      <c r="A71" s="16">
        <v>68</v>
      </c>
      <c r="B71" s="16" t="s">
        <v>0</v>
      </c>
      <c r="C71" s="16" t="s">
        <v>28</v>
      </c>
      <c r="D71" s="7" t="s">
        <v>302</v>
      </c>
      <c r="E71" s="16" t="s">
        <v>0</v>
      </c>
      <c r="F71" s="8" t="s">
        <v>303</v>
      </c>
      <c r="G71" s="16" t="s">
        <v>56</v>
      </c>
      <c r="H71" s="8" t="s">
        <v>304</v>
      </c>
      <c r="I71" s="16" t="s">
        <v>1</v>
      </c>
      <c r="J71" s="8" t="s">
        <v>305</v>
      </c>
      <c r="K71" s="12" t="s">
        <v>306</v>
      </c>
    </row>
    <row r="72" spans="1:11" ht="31.5">
      <c r="A72" s="16">
        <v>69</v>
      </c>
      <c r="B72" s="16" t="s">
        <v>8</v>
      </c>
      <c r="C72" s="16" t="s">
        <v>0</v>
      </c>
      <c r="D72" s="7"/>
      <c r="E72" s="16" t="s">
        <v>1</v>
      </c>
      <c r="F72" s="8" t="s">
        <v>307</v>
      </c>
      <c r="G72" s="16" t="s">
        <v>0</v>
      </c>
      <c r="H72" s="8" t="s">
        <v>308</v>
      </c>
      <c r="I72" s="16" t="s">
        <v>0</v>
      </c>
      <c r="J72" s="8" t="s">
        <v>309</v>
      </c>
      <c r="K72" s="12" t="s">
        <v>310</v>
      </c>
    </row>
    <row r="73" spans="1:11" ht="31.5">
      <c r="A73" s="16">
        <v>70</v>
      </c>
      <c r="B73" s="16" t="s">
        <v>3</v>
      </c>
      <c r="C73" s="16" t="s">
        <v>0</v>
      </c>
      <c r="D73" s="7"/>
      <c r="E73" s="16" t="s">
        <v>1</v>
      </c>
      <c r="F73" s="8" t="s">
        <v>311</v>
      </c>
      <c r="G73" s="16" t="s">
        <v>1</v>
      </c>
      <c r="H73" s="8" t="s">
        <v>312</v>
      </c>
      <c r="I73" s="16" t="s">
        <v>1</v>
      </c>
      <c r="J73" s="8" t="s">
        <v>313</v>
      </c>
      <c r="K73" s="12" t="s">
        <v>56</v>
      </c>
    </row>
    <row r="74" spans="1:11" ht="94.5">
      <c r="A74" s="19">
        <v>71</v>
      </c>
      <c r="B74" s="19" t="s">
        <v>3</v>
      </c>
      <c r="C74" s="19" t="s">
        <v>0</v>
      </c>
      <c r="D74" s="7"/>
      <c r="E74" s="19" t="s">
        <v>1</v>
      </c>
      <c r="F74" s="8" t="s">
        <v>314</v>
      </c>
      <c r="G74" s="19" t="s">
        <v>0</v>
      </c>
      <c r="H74" s="8" t="s">
        <v>315</v>
      </c>
      <c r="I74" s="19" t="s">
        <v>0</v>
      </c>
      <c r="J74" s="8" t="s">
        <v>56</v>
      </c>
      <c r="K74" s="12" t="s">
        <v>56</v>
      </c>
    </row>
    <row r="75" spans="1:11" ht="42">
      <c r="A75" s="19">
        <v>72</v>
      </c>
      <c r="B75" s="19" t="s">
        <v>191</v>
      </c>
      <c r="C75" s="19" t="s">
        <v>0</v>
      </c>
      <c r="D75" s="7"/>
      <c r="E75" s="19" t="s">
        <v>0</v>
      </c>
      <c r="F75" s="8" t="s">
        <v>316</v>
      </c>
      <c r="G75" s="19" t="s">
        <v>0</v>
      </c>
      <c r="H75" s="8" t="s">
        <v>317</v>
      </c>
      <c r="I75" s="19" t="s">
        <v>0</v>
      </c>
      <c r="J75" s="8" t="s">
        <v>318</v>
      </c>
      <c r="K75" s="12" t="s">
        <v>319</v>
      </c>
    </row>
    <row r="76" spans="1:11" ht="84">
      <c r="A76" s="19">
        <v>73</v>
      </c>
      <c r="B76" s="19" t="s">
        <v>3</v>
      </c>
      <c r="C76" s="19" t="s">
        <v>28</v>
      </c>
      <c r="D76" s="7" t="s">
        <v>320</v>
      </c>
      <c r="E76" s="19" t="s">
        <v>0</v>
      </c>
      <c r="F76" s="8" t="s">
        <v>321</v>
      </c>
      <c r="G76" s="19" t="s">
        <v>0</v>
      </c>
      <c r="H76" s="8" t="s">
        <v>322</v>
      </c>
      <c r="I76" s="19" t="s">
        <v>0</v>
      </c>
      <c r="J76" s="8" t="s">
        <v>324</v>
      </c>
      <c r="K76" s="12" t="s">
        <v>323</v>
      </c>
    </row>
    <row r="77" spans="1:11" ht="63">
      <c r="A77" s="19">
        <v>74</v>
      </c>
      <c r="B77" s="19" t="s">
        <v>181</v>
      </c>
      <c r="C77" s="19" t="s">
        <v>0</v>
      </c>
      <c r="D77" s="7"/>
      <c r="E77" s="19" t="s">
        <v>1</v>
      </c>
      <c r="F77" s="8" t="s">
        <v>325</v>
      </c>
      <c r="G77" s="19" t="s">
        <v>0</v>
      </c>
      <c r="H77" s="8" t="s">
        <v>326</v>
      </c>
      <c r="I77" s="19" t="s">
        <v>1</v>
      </c>
      <c r="J77" s="8" t="s">
        <v>327</v>
      </c>
      <c r="K77" s="12" t="s">
        <v>287</v>
      </c>
    </row>
    <row r="78" spans="1:11" ht="31.5">
      <c r="A78" s="19">
        <v>75</v>
      </c>
      <c r="B78" s="19" t="s">
        <v>0</v>
      </c>
      <c r="C78" s="19" t="s">
        <v>0</v>
      </c>
      <c r="D78" s="7"/>
      <c r="E78" s="19" t="s">
        <v>19</v>
      </c>
      <c r="F78" s="8" t="s">
        <v>328</v>
      </c>
      <c r="G78" s="19" t="s">
        <v>1</v>
      </c>
      <c r="H78" s="8" t="s">
        <v>329</v>
      </c>
      <c r="I78" s="19" t="s">
        <v>1</v>
      </c>
      <c r="J78" s="8" t="s">
        <v>330</v>
      </c>
      <c r="K78" s="12" t="s">
        <v>56</v>
      </c>
    </row>
    <row r="79" spans="1:11" ht="73.5">
      <c r="A79" s="19">
        <v>76</v>
      </c>
      <c r="B79" s="19" t="s">
        <v>331</v>
      </c>
      <c r="C79" s="19" t="s">
        <v>0</v>
      </c>
      <c r="D79" s="7"/>
      <c r="E79" s="19" t="s">
        <v>1</v>
      </c>
      <c r="F79" s="8" t="s">
        <v>334</v>
      </c>
      <c r="G79" s="19" t="s">
        <v>1</v>
      </c>
      <c r="H79" s="8" t="s">
        <v>335</v>
      </c>
      <c r="I79" s="19" t="s">
        <v>56</v>
      </c>
      <c r="J79" s="8" t="s">
        <v>336</v>
      </c>
      <c r="K79" s="12" t="s">
        <v>337</v>
      </c>
    </row>
    <row r="80" spans="1:11" ht="31.5">
      <c r="A80" s="19">
        <v>77</v>
      </c>
      <c r="B80" s="19" t="s">
        <v>0</v>
      </c>
      <c r="C80" s="19" t="s">
        <v>0</v>
      </c>
      <c r="D80" s="7"/>
      <c r="E80" s="19" t="s">
        <v>1</v>
      </c>
      <c r="F80" s="8" t="s">
        <v>338</v>
      </c>
      <c r="G80" s="19" t="s">
        <v>1</v>
      </c>
      <c r="H80" s="8" t="s">
        <v>339</v>
      </c>
      <c r="I80" s="19" t="s">
        <v>1</v>
      </c>
      <c r="J80" s="8" t="s">
        <v>340</v>
      </c>
      <c r="K80" s="12" t="s">
        <v>56</v>
      </c>
    </row>
    <row r="81" spans="1:11" ht="63">
      <c r="A81" s="19">
        <v>78</v>
      </c>
      <c r="B81" s="19" t="s">
        <v>89</v>
      </c>
      <c r="C81" s="19" t="s">
        <v>0</v>
      </c>
      <c r="D81" s="7"/>
      <c r="E81" s="19" t="s">
        <v>1</v>
      </c>
      <c r="F81" s="8" t="s">
        <v>341</v>
      </c>
      <c r="G81" s="19" t="s">
        <v>1</v>
      </c>
      <c r="H81" s="8" t="s">
        <v>342</v>
      </c>
      <c r="I81" s="19" t="s">
        <v>0</v>
      </c>
      <c r="J81" s="8" t="s">
        <v>343</v>
      </c>
      <c r="K81" s="12" t="s">
        <v>56</v>
      </c>
    </row>
    <row r="82" spans="5:10" ht="22.5" customHeight="1">
      <c r="E82" s="49" t="s">
        <v>393</v>
      </c>
      <c r="F82" s="49">
        <f>COUNTIF(F4:F81,"未回答")</f>
        <v>4</v>
      </c>
      <c r="G82" s="49" t="s">
        <v>393</v>
      </c>
      <c r="H82" s="49">
        <f>COUNTIF(H4:H81,"未回答")</f>
        <v>7</v>
      </c>
      <c r="I82" s="49" t="s">
        <v>393</v>
      </c>
      <c r="J82" s="49">
        <f>COUNTIF(J4:J81,"未回答")</f>
        <v>2</v>
      </c>
    </row>
    <row r="83" spans="5:10" ht="22.5" customHeight="1">
      <c r="E83" s="59"/>
      <c r="F83" s="59"/>
      <c r="G83" s="59"/>
      <c r="H83" s="59"/>
      <c r="I83" s="59"/>
      <c r="J83" s="59"/>
    </row>
    <row r="84" ht="13.5">
      <c r="A84" s="3" t="s">
        <v>14</v>
      </c>
    </row>
    <row r="85" spans="1:2" ht="13.5">
      <c r="A85" s="4" t="s">
        <v>116</v>
      </c>
      <c r="B85" s="1" t="s">
        <v>117</v>
      </c>
    </row>
    <row r="86" spans="1:2" ht="13.5">
      <c r="A86" s="4" t="s">
        <v>180</v>
      </c>
      <c r="B86" s="1" t="s">
        <v>5</v>
      </c>
    </row>
    <row r="87" spans="1:2" ht="13.5">
      <c r="A87" s="4" t="s">
        <v>4</v>
      </c>
      <c r="B87" s="1" t="s">
        <v>6</v>
      </c>
    </row>
    <row r="88" spans="1:2" ht="13.5">
      <c r="A88" s="4" t="s">
        <v>7</v>
      </c>
      <c r="B88" s="1" t="s">
        <v>11</v>
      </c>
    </row>
    <row r="89" spans="1:11" ht="13.5">
      <c r="A89" s="4" t="s">
        <v>9</v>
      </c>
      <c r="B89" s="1" t="s">
        <v>12</v>
      </c>
      <c r="K89" s="39"/>
    </row>
    <row r="90" spans="1:2" ht="13.5">
      <c r="A90" s="4" t="s">
        <v>10</v>
      </c>
      <c r="B90" s="1" t="s">
        <v>13</v>
      </c>
    </row>
    <row r="91" spans="1:2" ht="13.5">
      <c r="A91" s="18" t="s">
        <v>182</v>
      </c>
      <c r="B91" s="1" t="s">
        <v>183</v>
      </c>
    </row>
    <row r="92" spans="1:2" ht="13.5">
      <c r="A92" s="18" t="s">
        <v>332</v>
      </c>
      <c r="B92" s="1" t="s">
        <v>333</v>
      </c>
    </row>
    <row r="93" spans="1:2" ht="13.5">
      <c r="A93" s="18" t="s">
        <v>287</v>
      </c>
      <c r="B93" s="1" t="s">
        <v>56</v>
      </c>
    </row>
    <row r="95" ht="13.5">
      <c r="A95" s="3" t="s">
        <v>15</v>
      </c>
    </row>
    <row r="96" spans="1:2" ht="13.5">
      <c r="A96" s="4" t="s">
        <v>16</v>
      </c>
      <c r="B96" s="1" t="s">
        <v>17</v>
      </c>
    </row>
    <row r="97" spans="1:2" ht="13.5">
      <c r="A97" s="4" t="s">
        <v>2</v>
      </c>
      <c r="B97" s="1" t="s">
        <v>18</v>
      </c>
    </row>
    <row r="98" spans="1:2" ht="13.5">
      <c r="A98" s="4" t="s">
        <v>20</v>
      </c>
      <c r="B98" s="1" t="s">
        <v>21</v>
      </c>
    </row>
    <row r="99" spans="1:2" ht="13.5">
      <c r="A99" s="4" t="s">
        <v>22</v>
      </c>
      <c r="B99" s="1" t="s">
        <v>26</v>
      </c>
    </row>
    <row r="100" spans="1:2" ht="13.5">
      <c r="A100" s="4" t="s">
        <v>24</v>
      </c>
      <c r="B100" s="1" t="s">
        <v>23</v>
      </c>
    </row>
    <row r="101" spans="1:2" ht="13.5">
      <c r="A101" s="4" t="s">
        <v>27</v>
      </c>
      <c r="B101" s="1" t="s">
        <v>25</v>
      </c>
    </row>
    <row r="102" spans="1:2" ht="13.5">
      <c r="A102" s="4" t="s">
        <v>29</v>
      </c>
      <c r="B102" s="1" t="s">
        <v>30</v>
      </c>
    </row>
    <row r="104" ht="13.5">
      <c r="A104" s="3" t="s">
        <v>31</v>
      </c>
    </row>
    <row r="105" spans="1:2" ht="13.5">
      <c r="A105" s="4" t="s">
        <v>145</v>
      </c>
      <c r="B105" s="4" t="s">
        <v>56</v>
      </c>
    </row>
    <row r="106" spans="1:2" ht="13.5">
      <c r="A106" s="4" t="s">
        <v>39</v>
      </c>
      <c r="B106" s="1" t="s">
        <v>42</v>
      </c>
    </row>
    <row r="107" spans="1:2" ht="13.5">
      <c r="A107" s="4" t="s">
        <v>40</v>
      </c>
      <c r="B107" s="1" t="s">
        <v>43</v>
      </c>
    </row>
    <row r="108" spans="1:2" ht="13.5">
      <c r="A108" s="4" t="s">
        <v>41</v>
      </c>
      <c r="B108" s="1" t="s">
        <v>44</v>
      </c>
    </row>
    <row r="109" spans="1:2" ht="13.5">
      <c r="A109" s="4" t="s">
        <v>22</v>
      </c>
      <c r="B109" s="1" t="s">
        <v>45</v>
      </c>
    </row>
  </sheetData>
  <sheetProtection/>
  <mergeCells count="8">
    <mergeCell ref="B1:B3"/>
    <mergeCell ref="A1:A3"/>
    <mergeCell ref="K1:K3"/>
    <mergeCell ref="E1:J1"/>
    <mergeCell ref="F2:F3"/>
    <mergeCell ref="J2:J3"/>
    <mergeCell ref="H2:H3"/>
    <mergeCell ref="C1:D3"/>
  </mergeCells>
  <dataValidations count="5">
    <dataValidation type="list" allowBlank="1" showInputMessage="1" showErrorMessage="1" sqref="B4:B36 B38:B81">
      <formula1>$A$85:$A$93</formula1>
    </dataValidation>
    <dataValidation type="list" allowBlank="1" showInputMessage="1" showErrorMessage="1" sqref="C4:C81">
      <formula1>$A$96:$A$102</formula1>
    </dataValidation>
    <dataValidation type="list" allowBlank="1" showInputMessage="1" showErrorMessage="1" sqref="I4:I21 I23:I26 G4:G26 E4:E29 F38 F42 G28:G81 I28:I81 E31:E81">
      <formula1>$A$105:$A$109</formula1>
    </dataValidation>
    <dataValidation type="list" allowBlank="1" showInputMessage="1" sqref="I22 G27 I27 E30">
      <formula1>$A$105:$A$109</formula1>
    </dataValidation>
    <dataValidation type="list" allowBlank="1" showInputMessage="1" sqref="B37">
      <formula1>$A$85:$A$93</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26"/>
  <sheetViews>
    <sheetView zoomScalePageLayoutView="0" workbookViewId="0" topLeftCell="A115">
      <selection activeCell="D125" sqref="D89:D125"/>
    </sheetView>
  </sheetViews>
  <sheetFormatPr defaultColWidth="9.140625" defaultRowHeight="15"/>
  <cols>
    <col min="1" max="1" width="31.28125" style="1" customWidth="1"/>
    <col min="2" max="2" width="1.421875" style="1" customWidth="1"/>
    <col min="3" max="6" width="39.28125" style="0" customWidth="1"/>
  </cols>
  <sheetData>
    <row r="1" spans="1:6" ht="13.5">
      <c r="A1" s="90" t="s">
        <v>38</v>
      </c>
      <c r="B1" s="40"/>
      <c r="C1" s="107" t="s">
        <v>381</v>
      </c>
      <c r="D1" s="107"/>
      <c r="E1" s="107"/>
      <c r="F1" s="107"/>
    </row>
    <row r="2" spans="1:6" ht="13.5">
      <c r="A2" s="91"/>
      <c r="B2" s="40"/>
      <c r="C2" s="107"/>
      <c r="D2" s="107"/>
      <c r="E2" s="107"/>
      <c r="F2" s="107"/>
    </row>
    <row r="3" spans="1:6" ht="13.5">
      <c r="A3" s="92"/>
      <c r="B3" s="40"/>
      <c r="C3" s="107"/>
      <c r="D3" s="107"/>
      <c r="E3" s="107"/>
      <c r="F3" s="107"/>
    </row>
    <row r="4" spans="1:6" ht="13.5">
      <c r="A4" s="10" t="s">
        <v>47</v>
      </c>
      <c r="B4" s="41"/>
      <c r="C4" s="26" t="s">
        <v>391</v>
      </c>
      <c r="D4" s="45"/>
      <c r="E4" s="45"/>
      <c r="F4" s="45"/>
    </row>
    <row r="5" spans="1:6" ht="13.5">
      <c r="A5" s="11" t="s">
        <v>56</v>
      </c>
      <c r="B5" s="42"/>
      <c r="C5" s="45" t="s">
        <v>56</v>
      </c>
      <c r="D5" s="45"/>
      <c r="E5" s="45"/>
      <c r="F5" s="45"/>
    </row>
    <row r="6" spans="1:6" ht="21">
      <c r="A6" s="12" t="s">
        <v>51</v>
      </c>
      <c r="B6" s="43"/>
      <c r="C6" s="26" t="s">
        <v>390</v>
      </c>
      <c r="D6" s="45"/>
      <c r="E6" s="45"/>
      <c r="F6" s="45"/>
    </row>
    <row r="7" spans="1:6" ht="13.5">
      <c r="A7" s="11" t="s">
        <v>56</v>
      </c>
      <c r="B7" s="42"/>
      <c r="C7" s="45" t="s">
        <v>56</v>
      </c>
      <c r="D7" s="45"/>
      <c r="E7" s="45"/>
      <c r="F7" s="45"/>
    </row>
    <row r="8" spans="1:6" ht="31.5">
      <c r="A8" s="12" t="s">
        <v>60</v>
      </c>
      <c r="B8" s="43"/>
      <c r="C8" s="45" t="s">
        <v>355</v>
      </c>
      <c r="D8" s="45"/>
      <c r="E8" s="45"/>
      <c r="F8" s="45"/>
    </row>
    <row r="9" spans="1:6" ht="84">
      <c r="A9" s="12" t="s">
        <v>356</v>
      </c>
      <c r="B9" s="43"/>
      <c r="C9" s="26" t="s">
        <v>388</v>
      </c>
      <c r="D9" s="45" t="s">
        <v>357</v>
      </c>
      <c r="E9" s="45" t="s">
        <v>521</v>
      </c>
      <c r="F9" s="45"/>
    </row>
    <row r="10" spans="1:6" ht="13.5">
      <c r="A10" s="12" t="s">
        <v>56</v>
      </c>
      <c r="B10" s="43"/>
      <c r="C10" s="45" t="s">
        <v>56</v>
      </c>
      <c r="D10" s="45"/>
      <c r="E10" s="45"/>
      <c r="F10" s="45"/>
    </row>
    <row r="11" spans="1:6" ht="13.5">
      <c r="A11" s="12" t="s">
        <v>56</v>
      </c>
      <c r="B11" s="43"/>
      <c r="C11" s="45" t="s">
        <v>56</v>
      </c>
      <c r="D11" s="45"/>
      <c r="E11" s="45"/>
      <c r="F11" s="45"/>
    </row>
    <row r="12" spans="1:6" ht="21">
      <c r="A12" s="12" t="s">
        <v>81</v>
      </c>
      <c r="B12" s="43"/>
      <c r="C12" s="26" t="s">
        <v>388</v>
      </c>
      <c r="D12" s="45"/>
      <c r="E12" s="45"/>
      <c r="F12" s="45"/>
    </row>
    <row r="13" spans="1:6" ht="13.5">
      <c r="A13" s="12" t="s">
        <v>56</v>
      </c>
      <c r="B13" s="43"/>
      <c r="C13" s="45" t="s">
        <v>56</v>
      </c>
      <c r="D13" s="45"/>
      <c r="E13" s="45"/>
      <c r="F13" s="45"/>
    </row>
    <row r="14" spans="1:6" ht="13.5">
      <c r="A14" s="12" t="s">
        <v>56</v>
      </c>
      <c r="B14" s="43"/>
      <c r="C14" s="45" t="s">
        <v>56</v>
      </c>
      <c r="D14" s="45"/>
      <c r="E14" s="45"/>
      <c r="F14" s="45"/>
    </row>
    <row r="15" spans="1:6" ht="21">
      <c r="A15" s="12" t="s">
        <v>93</v>
      </c>
      <c r="B15" s="43"/>
      <c r="C15" s="45" t="s">
        <v>386</v>
      </c>
      <c r="D15" s="45"/>
      <c r="E15" s="45"/>
      <c r="F15" s="45"/>
    </row>
    <row r="16" spans="1:6" ht="31.5">
      <c r="A16" s="12" t="s">
        <v>97</v>
      </c>
      <c r="B16" s="43"/>
      <c r="C16" s="26" t="s">
        <v>390</v>
      </c>
      <c r="D16" s="45"/>
      <c r="E16" s="45"/>
      <c r="F16" s="45"/>
    </row>
    <row r="17" spans="1:6" ht="13.5">
      <c r="A17" s="12" t="s">
        <v>56</v>
      </c>
      <c r="B17" s="43"/>
      <c r="C17" s="45" t="s">
        <v>56</v>
      </c>
      <c r="D17" s="45"/>
      <c r="E17" s="45"/>
      <c r="F17" s="45"/>
    </row>
    <row r="18" spans="1:6" ht="63">
      <c r="A18" s="12" t="s">
        <v>104</v>
      </c>
      <c r="B18" s="43"/>
      <c r="C18" s="45" t="s">
        <v>358</v>
      </c>
      <c r="D18" s="45" t="s">
        <v>357</v>
      </c>
      <c r="E18" s="45" t="s">
        <v>359</v>
      </c>
      <c r="F18" s="26" t="s">
        <v>389</v>
      </c>
    </row>
    <row r="19" spans="1:6" ht="21">
      <c r="A19" s="12" t="s">
        <v>108</v>
      </c>
      <c r="B19" s="43"/>
      <c r="C19" s="45" t="s">
        <v>386</v>
      </c>
      <c r="D19" s="45"/>
      <c r="E19" s="45"/>
      <c r="F19" s="45"/>
    </row>
    <row r="20" spans="1:6" ht="13.5">
      <c r="A20" s="12" t="s">
        <v>56</v>
      </c>
      <c r="B20" s="43"/>
      <c r="C20" s="45" t="s">
        <v>56</v>
      </c>
      <c r="D20" s="45"/>
      <c r="E20" s="45"/>
      <c r="F20" s="45"/>
    </row>
    <row r="21" spans="1:6" ht="13.5">
      <c r="A21" s="12" t="s">
        <v>56</v>
      </c>
      <c r="B21" s="43"/>
      <c r="C21" s="45" t="s">
        <v>56</v>
      </c>
      <c r="D21" s="45"/>
      <c r="E21" s="45"/>
      <c r="F21" s="45"/>
    </row>
    <row r="22" spans="1:6" ht="13.5">
      <c r="A22" s="12" t="s">
        <v>56</v>
      </c>
      <c r="B22" s="43"/>
      <c r="C22" s="45" t="s">
        <v>56</v>
      </c>
      <c r="D22" s="45"/>
      <c r="E22" s="45"/>
      <c r="F22" s="45"/>
    </row>
    <row r="23" spans="1:6" ht="21">
      <c r="A23" s="12" t="s">
        <v>123</v>
      </c>
      <c r="B23" s="43"/>
      <c r="C23" s="23" t="s">
        <v>520</v>
      </c>
      <c r="D23" s="45"/>
      <c r="E23" s="45"/>
      <c r="F23" s="45"/>
    </row>
    <row r="24" spans="1:6" ht="21">
      <c r="A24" s="12" t="s">
        <v>126</v>
      </c>
      <c r="B24" s="43"/>
      <c r="C24" s="26" t="s">
        <v>388</v>
      </c>
      <c r="D24" s="45"/>
      <c r="E24" s="45"/>
      <c r="F24" s="45"/>
    </row>
    <row r="25" spans="1:6" ht="13.5">
      <c r="A25" s="12" t="s">
        <v>56</v>
      </c>
      <c r="B25" s="43"/>
      <c r="C25" s="45" t="s">
        <v>56</v>
      </c>
      <c r="D25" s="45"/>
      <c r="E25" s="45"/>
      <c r="F25" s="45"/>
    </row>
    <row r="26" spans="1:6" ht="31.5">
      <c r="A26" s="12" t="s">
        <v>131</v>
      </c>
      <c r="B26" s="43"/>
      <c r="C26" s="45" t="s">
        <v>360</v>
      </c>
      <c r="D26" s="45" t="s">
        <v>373</v>
      </c>
      <c r="E26" s="45" t="s">
        <v>374</v>
      </c>
      <c r="F26" s="45"/>
    </row>
    <row r="27" spans="1:6" ht="21">
      <c r="A27" s="12" t="s">
        <v>135</v>
      </c>
      <c r="B27" s="43"/>
      <c r="C27" s="45" t="s">
        <v>375</v>
      </c>
      <c r="D27" s="45"/>
      <c r="E27" s="45"/>
      <c r="F27" s="45"/>
    </row>
    <row r="28" spans="1:6" ht="84">
      <c r="A28" s="12" t="s">
        <v>139</v>
      </c>
      <c r="B28" s="43"/>
      <c r="C28" s="51" t="s">
        <v>390</v>
      </c>
      <c r="D28" s="26" t="s">
        <v>388</v>
      </c>
      <c r="E28" s="45"/>
      <c r="F28" s="45"/>
    </row>
    <row r="29" spans="1:6" ht="84">
      <c r="A29" s="12" t="s">
        <v>143</v>
      </c>
      <c r="B29" s="43"/>
      <c r="C29" s="45" t="s">
        <v>392</v>
      </c>
      <c r="D29" s="57"/>
      <c r="E29" s="45"/>
      <c r="F29" s="45"/>
    </row>
    <row r="30" spans="1:6" ht="21">
      <c r="A30" s="12" t="s">
        <v>149</v>
      </c>
      <c r="B30" s="43"/>
      <c r="C30" s="45" t="s">
        <v>386</v>
      </c>
      <c r="D30" s="45" t="s">
        <v>432</v>
      </c>
      <c r="E30" s="45"/>
      <c r="F30" s="45"/>
    </row>
    <row r="31" spans="1:6" ht="13.5">
      <c r="A31" s="12" t="s">
        <v>153</v>
      </c>
      <c r="B31" s="43"/>
      <c r="C31" s="45" t="s">
        <v>360</v>
      </c>
      <c r="D31" s="45"/>
      <c r="E31" s="45"/>
      <c r="F31" s="45"/>
    </row>
    <row r="32" spans="1:6" ht="21">
      <c r="A32" s="12" t="s">
        <v>157</v>
      </c>
      <c r="B32" s="43"/>
      <c r="C32" s="45" t="s">
        <v>357</v>
      </c>
      <c r="D32" s="45"/>
      <c r="E32" s="45"/>
      <c r="F32" s="45"/>
    </row>
    <row r="33" spans="1:6" ht="42">
      <c r="A33" s="12" t="s">
        <v>161</v>
      </c>
      <c r="B33" s="43"/>
      <c r="C33" s="26" t="s">
        <v>388</v>
      </c>
      <c r="D33" s="45"/>
      <c r="E33" s="45"/>
      <c r="F33" s="45"/>
    </row>
    <row r="34" spans="1:6" ht="21">
      <c r="A34" s="12" t="s">
        <v>165</v>
      </c>
      <c r="B34" s="43"/>
      <c r="C34" s="74" t="s">
        <v>521</v>
      </c>
      <c r="D34" s="26" t="s">
        <v>389</v>
      </c>
      <c r="E34" s="45"/>
      <c r="F34" s="45"/>
    </row>
    <row r="35" spans="1:6" ht="31.5">
      <c r="A35" s="12" t="s">
        <v>169</v>
      </c>
      <c r="B35" s="43"/>
      <c r="C35" s="45" t="s">
        <v>376</v>
      </c>
      <c r="D35" s="45"/>
      <c r="E35" s="45"/>
      <c r="F35" s="45"/>
    </row>
    <row r="36" spans="1:6" ht="13.5">
      <c r="A36" s="12" t="s">
        <v>56</v>
      </c>
      <c r="B36" s="43"/>
      <c r="C36" s="45" t="s">
        <v>56</v>
      </c>
      <c r="D36" s="45"/>
      <c r="E36" s="45"/>
      <c r="F36" s="45"/>
    </row>
    <row r="37" spans="1:6" ht="31.5">
      <c r="A37" s="12" t="s">
        <v>176</v>
      </c>
      <c r="B37" s="43"/>
      <c r="C37" s="45" t="s">
        <v>377</v>
      </c>
      <c r="D37" s="45"/>
      <c r="E37" s="45"/>
      <c r="F37" s="45"/>
    </row>
    <row r="38" spans="1:6" ht="13.5">
      <c r="A38" s="12" t="s">
        <v>56</v>
      </c>
      <c r="B38" s="43"/>
      <c r="C38" s="45" t="s">
        <v>56</v>
      </c>
      <c r="D38" s="45"/>
      <c r="E38" s="45"/>
      <c r="F38" s="45"/>
    </row>
    <row r="39" spans="1:6" ht="31.5">
      <c r="A39" s="12" t="s">
        <v>378</v>
      </c>
      <c r="B39" s="43"/>
      <c r="C39" s="26" t="s">
        <v>390</v>
      </c>
      <c r="D39" s="26" t="s">
        <v>357</v>
      </c>
      <c r="E39" s="45"/>
      <c r="F39" s="45"/>
    </row>
    <row r="40" spans="1:6" ht="13.5">
      <c r="A40" s="12" t="s">
        <v>56</v>
      </c>
      <c r="B40" s="43"/>
      <c r="C40" s="45" t="s">
        <v>56</v>
      </c>
      <c r="D40" s="45"/>
      <c r="E40" s="45"/>
      <c r="F40" s="45"/>
    </row>
    <row r="41" spans="1:6" ht="31.5">
      <c r="A41" s="12" t="s">
        <v>196</v>
      </c>
      <c r="B41" s="43"/>
      <c r="C41" s="51" t="s">
        <v>380</v>
      </c>
      <c r="D41" s="45" t="s">
        <v>383</v>
      </c>
      <c r="E41" s="45"/>
      <c r="F41" s="45"/>
    </row>
    <row r="42" spans="1:6" ht="21">
      <c r="A42" s="12" t="s">
        <v>199</v>
      </c>
      <c r="B42" s="43"/>
      <c r="C42" s="26" t="s">
        <v>389</v>
      </c>
      <c r="D42" s="45"/>
      <c r="E42" s="45"/>
      <c r="F42" s="45"/>
    </row>
    <row r="43" spans="1:6" ht="21">
      <c r="A43" s="12" t="s">
        <v>202</v>
      </c>
      <c r="B43" s="43"/>
      <c r="C43" s="51" t="s">
        <v>387</v>
      </c>
      <c r="D43" s="45"/>
      <c r="E43" s="45"/>
      <c r="F43" s="45"/>
    </row>
    <row r="44" spans="1:6" ht="21">
      <c r="A44" s="12" t="s">
        <v>379</v>
      </c>
      <c r="B44" s="43"/>
      <c r="C44" s="45" t="s">
        <v>422</v>
      </c>
      <c r="D44" s="45"/>
      <c r="E44" s="45"/>
      <c r="F44" s="45"/>
    </row>
    <row r="45" spans="1:6" ht="13.5">
      <c r="A45" s="12" t="s">
        <v>56</v>
      </c>
      <c r="B45" s="43"/>
      <c r="C45" s="45" t="s">
        <v>56</v>
      </c>
      <c r="D45" s="45"/>
      <c r="E45" s="45"/>
      <c r="F45" s="45"/>
    </row>
    <row r="46" spans="1:6" ht="13.5">
      <c r="A46" s="12" t="s">
        <v>214</v>
      </c>
      <c r="B46" s="43"/>
      <c r="C46" s="23" t="s">
        <v>520</v>
      </c>
      <c r="D46" s="45"/>
      <c r="E46" s="45"/>
      <c r="F46" s="45"/>
    </row>
    <row r="47" spans="1:6" ht="13.5">
      <c r="A47" s="12" t="s">
        <v>217</v>
      </c>
      <c r="B47" s="43"/>
      <c r="C47" s="45" t="s">
        <v>380</v>
      </c>
      <c r="D47" s="45"/>
      <c r="E47" s="45"/>
      <c r="F47" s="45"/>
    </row>
    <row r="48" spans="1:6" ht="31.5">
      <c r="A48" s="12" t="s">
        <v>221</v>
      </c>
      <c r="B48" s="43"/>
      <c r="C48" s="48" t="s">
        <v>385</v>
      </c>
      <c r="D48" s="45"/>
      <c r="E48" s="45"/>
      <c r="F48" s="45"/>
    </row>
    <row r="49" spans="1:6" ht="31.5">
      <c r="A49" s="12" t="s">
        <v>225</v>
      </c>
      <c r="B49" s="43"/>
      <c r="C49" s="45" t="s">
        <v>355</v>
      </c>
      <c r="D49" s="45"/>
      <c r="E49" s="45"/>
      <c r="F49" s="45"/>
    </row>
    <row r="50" spans="1:6" ht="13.5">
      <c r="A50" s="12" t="s">
        <v>56</v>
      </c>
      <c r="B50" s="43"/>
      <c r="C50" s="45" t="s">
        <v>56</v>
      </c>
      <c r="D50" s="45"/>
      <c r="E50" s="45"/>
      <c r="F50" s="45"/>
    </row>
    <row r="51" spans="1:6" ht="21">
      <c r="A51" s="12" t="s">
        <v>232</v>
      </c>
      <c r="B51" s="43"/>
      <c r="C51" s="23" t="s">
        <v>520</v>
      </c>
      <c r="D51" s="45"/>
      <c r="E51" s="45"/>
      <c r="F51" s="45"/>
    </row>
    <row r="52" spans="1:6" ht="21">
      <c r="A52" s="12" t="s">
        <v>236</v>
      </c>
      <c r="B52" s="43"/>
      <c r="C52" s="45" t="s">
        <v>386</v>
      </c>
      <c r="D52" s="45"/>
      <c r="E52" s="45"/>
      <c r="F52" s="45"/>
    </row>
    <row r="53" spans="1:6" ht="13.5">
      <c r="A53" s="12" t="s">
        <v>56</v>
      </c>
      <c r="B53" s="43"/>
      <c r="C53" s="45" t="s">
        <v>56</v>
      </c>
      <c r="D53" s="45"/>
      <c r="E53" s="45"/>
      <c r="F53" s="45"/>
    </row>
    <row r="54" spans="1:6" ht="13.5">
      <c r="A54" s="12" t="s">
        <v>56</v>
      </c>
      <c r="B54" s="43"/>
      <c r="C54" s="45" t="s">
        <v>56</v>
      </c>
      <c r="D54" s="45"/>
      <c r="E54" s="45"/>
      <c r="F54" s="45"/>
    </row>
    <row r="55" spans="1:6" ht="13.5">
      <c r="A55" s="8" t="s">
        <v>246</v>
      </c>
      <c r="B55" s="44"/>
      <c r="C55" s="23" t="s">
        <v>520</v>
      </c>
      <c r="D55" s="45"/>
      <c r="E55" s="45"/>
      <c r="F55" s="45"/>
    </row>
    <row r="56" spans="1:6" ht="13.5">
      <c r="A56" s="12" t="s">
        <v>56</v>
      </c>
      <c r="B56" s="43"/>
      <c r="C56" s="45" t="s">
        <v>56</v>
      </c>
      <c r="D56" s="45"/>
      <c r="E56" s="45"/>
      <c r="F56" s="45"/>
    </row>
    <row r="57" spans="1:6" ht="13.5">
      <c r="A57" s="12" t="s">
        <v>253</v>
      </c>
      <c r="B57" s="43"/>
      <c r="C57" s="23" t="s">
        <v>520</v>
      </c>
      <c r="D57" s="45" t="s">
        <v>380</v>
      </c>
      <c r="E57" s="45"/>
      <c r="F57" s="45"/>
    </row>
    <row r="58" spans="1:6" ht="13.5">
      <c r="A58" s="12" t="s">
        <v>257</v>
      </c>
      <c r="B58" s="43"/>
      <c r="C58" s="23" t="s">
        <v>520</v>
      </c>
      <c r="D58" s="45"/>
      <c r="E58" s="45"/>
      <c r="F58" s="45"/>
    </row>
    <row r="59" spans="1:6" ht="31.5">
      <c r="A59" s="12" t="s">
        <v>260</v>
      </c>
      <c r="B59" s="43"/>
      <c r="C59" s="45" t="s">
        <v>380</v>
      </c>
      <c r="D59" s="45"/>
      <c r="E59" s="45"/>
      <c r="F59" s="45"/>
    </row>
    <row r="60" spans="1:6" ht="31.5">
      <c r="A60" s="12" t="s">
        <v>264</v>
      </c>
      <c r="B60" s="43"/>
      <c r="C60" s="23" t="s">
        <v>523</v>
      </c>
      <c r="D60" s="45" t="s">
        <v>372</v>
      </c>
      <c r="E60" s="45"/>
      <c r="F60" s="45"/>
    </row>
    <row r="61" spans="1:6" ht="13.5">
      <c r="A61" s="12" t="s">
        <v>268</v>
      </c>
      <c r="B61" s="43"/>
      <c r="C61" s="45" t="s">
        <v>371</v>
      </c>
      <c r="D61" s="45"/>
      <c r="E61" s="45"/>
      <c r="F61" s="45"/>
    </row>
    <row r="62" spans="1:6" ht="21">
      <c r="A62" s="12" t="s">
        <v>272</v>
      </c>
      <c r="B62" s="43"/>
      <c r="C62" s="45" t="s">
        <v>370</v>
      </c>
      <c r="D62" s="45"/>
      <c r="E62" s="45"/>
      <c r="F62" s="45"/>
    </row>
    <row r="63" spans="1:6" ht="31.5">
      <c r="A63" s="12" t="s">
        <v>276</v>
      </c>
      <c r="B63" s="43"/>
      <c r="C63" s="45" t="s">
        <v>369</v>
      </c>
      <c r="D63" s="45"/>
      <c r="E63" s="45"/>
      <c r="F63" s="45"/>
    </row>
    <row r="64" spans="1:6" ht="13.5">
      <c r="A64" s="12" t="s">
        <v>56</v>
      </c>
      <c r="B64" s="43"/>
      <c r="C64" s="45" t="s">
        <v>56</v>
      </c>
      <c r="D64" s="45"/>
      <c r="E64" s="45"/>
      <c r="F64" s="45"/>
    </row>
    <row r="65" spans="1:6" ht="42">
      <c r="A65" s="12" t="s">
        <v>283</v>
      </c>
      <c r="B65" s="43"/>
      <c r="C65" s="45" t="s">
        <v>367</v>
      </c>
      <c r="D65" s="45" t="s">
        <v>368</v>
      </c>
      <c r="E65" s="45"/>
      <c r="F65" s="45"/>
    </row>
    <row r="66" spans="1:6" ht="13.5">
      <c r="A66" s="12" t="s">
        <v>56</v>
      </c>
      <c r="B66" s="43"/>
      <c r="C66" s="45" t="s">
        <v>56</v>
      </c>
      <c r="D66" s="45"/>
      <c r="E66" s="45"/>
      <c r="F66" s="45"/>
    </row>
    <row r="67" spans="1:6" ht="13.5">
      <c r="A67" s="12" t="s">
        <v>56</v>
      </c>
      <c r="B67" s="43"/>
      <c r="C67" s="45" t="s">
        <v>56</v>
      </c>
      <c r="D67" s="45"/>
      <c r="E67" s="45"/>
      <c r="F67" s="45"/>
    </row>
    <row r="68" spans="1:6" ht="21">
      <c r="A68" s="12" t="s">
        <v>292</v>
      </c>
      <c r="B68" s="43"/>
      <c r="C68" s="45" t="s">
        <v>366</v>
      </c>
      <c r="D68" s="45"/>
      <c r="E68" s="45"/>
      <c r="F68" s="45"/>
    </row>
    <row r="69" spans="1:6" ht="13.5">
      <c r="A69" s="12" t="s">
        <v>296</v>
      </c>
      <c r="B69" s="43"/>
      <c r="C69" s="45" t="s">
        <v>522</v>
      </c>
      <c r="D69" s="45"/>
      <c r="E69" s="45"/>
      <c r="F69" s="45"/>
    </row>
    <row r="70" spans="1:6" ht="21">
      <c r="A70" s="12" t="s">
        <v>300</v>
      </c>
      <c r="B70" s="43"/>
      <c r="C70" s="45" t="s">
        <v>365</v>
      </c>
      <c r="D70" s="45"/>
      <c r="E70" s="45"/>
      <c r="F70" s="45"/>
    </row>
    <row r="71" spans="1:6" ht="52.5">
      <c r="A71" s="12" t="s">
        <v>306</v>
      </c>
      <c r="B71" s="43"/>
      <c r="C71" s="26" t="s">
        <v>391</v>
      </c>
      <c r="D71" s="45" t="s">
        <v>364</v>
      </c>
      <c r="E71" s="45"/>
      <c r="F71" s="45"/>
    </row>
    <row r="72" spans="1:6" ht="21">
      <c r="A72" s="12" t="s">
        <v>310</v>
      </c>
      <c r="B72" s="43"/>
      <c r="C72" s="45" t="s">
        <v>363</v>
      </c>
      <c r="D72" s="45"/>
      <c r="E72" s="45"/>
      <c r="F72" s="45"/>
    </row>
    <row r="73" spans="1:6" ht="13.5">
      <c r="A73" s="12" t="s">
        <v>56</v>
      </c>
      <c r="B73" s="43"/>
      <c r="C73" s="45" t="s">
        <v>56</v>
      </c>
      <c r="D73" s="45"/>
      <c r="E73" s="45"/>
      <c r="F73" s="45"/>
    </row>
    <row r="74" spans="1:6" ht="13.5">
      <c r="A74" s="12" t="s">
        <v>56</v>
      </c>
      <c r="B74" s="43"/>
      <c r="C74" s="45" t="s">
        <v>56</v>
      </c>
      <c r="D74" s="45"/>
      <c r="E74" s="45"/>
      <c r="F74" s="45"/>
    </row>
    <row r="75" spans="1:6" ht="31.5">
      <c r="A75" s="12" t="s">
        <v>319</v>
      </c>
      <c r="B75" s="43"/>
      <c r="C75" s="45" t="s">
        <v>362</v>
      </c>
      <c r="D75" s="45"/>
      <c r="E75" s="45"/>
      <c r="F75" s="45"/>
    </row>
    <row r="76" spans="1:6" ht="42">
      <c r="A76" s="12" t="s">
        <v>323</v>
      </c>
      <c r="B76" s="43"/>
      <c r="C76" s="26" t="s">
        <v>388</v>
      </c>
      <c r="D76" s="45"/>
      <c r="E76" s="45"/>
      <c r="F76" s="45"/>
    </row>
    <row r="77" spans="1:6" ht="13.5">
      <c r="A77" s="12" t="s">
        <v>56</v>
      </c>
      <c r="B77" s="43"/>
      <c r="C77" s="45" t="s">
        <v>56</v>
      </c>
      <c r="D77" s="45"/>
      <c r="E77" s="45"/>
      <c r="F77" s="45"/>
    </row>
    <row r="78" spans="1:6" ht="13.5">
      <c r="A78" s="12" t="s">
        <v>56</v>
      </c>
      <c r="B78" s="43"/>
      <c r="C78" s="45" t="s">
        <v>56</v>
      </c>
      <c r="D78" s="45"/>
      <c r="E78" s="45"/>
      <c r="F78" s="45"/>
    </row>
    <row r="79" spans="1:6" ht="31.5">
      <c r="A79" s="12" t="s">
        <v>337</v>
      </c>
      <c r="B79" s="43"/>
      <c r="C79" s="45" t="s">
        <v>360</v>
      </c>
      <c r="D79" s="45" t="s">
        <v>361</v>
      </c>
      <c r="E79" s="23" t="s">
        <v>520</v>
      </c>
      <c r="F79" s="45"/>
    </row>
    <row r="80" spans="1:6" ht="13.5">
      <c r="A80" s="12" t="s">
        <v>56</v>
      </c>
      <c r="B80" s="43"/>
      <c r="C80" s="45" t="s">
        <v>56</v>
      </c>
      <c r="D80" s="45"/>
      <c r="E80" s="45"/>
      <c r="F80" s="45"/>
    </row>
    <row r="81" spans="1:6" ht="13.5">
      <c r="A81" s="12" t="s">
        <v>56</v>
      </c>
      <c r="B81" s="43"/>
      <c r="C81" s="45" t="s">
        <v>56</v>
      </c>
      <c r="D81" s="45"/>
      <c r="E81" s="45"/>
      <c r="F81" s="45"/>
    </row>
    <row r="82" ht="13.5">
      <c r="D82" s="50"/>
    </row>
    <row r="89" spans="3:7" ht="13.5">
      <c r="C89" s="46">
        <f aca="true" t="shared" si="0" ref="C89:C110">COUNTIF($C$4:$F$81,D89)</f>
        <v>3</v>
      </c>
      <c r="D89" s="23" t="s">
        <v>360</v>
      </c>
      <c r="G89" s="45"/>
    </row>
    <row r="90" spans="3:4" ht="13.5">
      <c r="C90" s="46">
        <f t="shared" si="0"/>
        <v>1</v>
      </c>
      <c r="D90" s="23" t="s">
        <v>364</v>
      </c>
    </row>
    <row r="91" spans="3:4" ht="13.5">
      <c r="C91" s="46">
        <f t="shared" si="0"/>
        <v>1</v>
      </c>
      <c r="D91" s="23" t="s">
        <v>358</v>
      </c>
    </row>
    <row r="92" spans="3:4" ht="13.5">
      <c r="C92" s="46">
        <f t="shared" si="0"/>
        <v>1</v>
      </c>
      <c r="D92" s="23" t="s">
        <v>365</v>
      </c>
    </row>
    <row r="93" spans="3:4" ht="13.5">
      <c r="C93" s="46">
        <f t="shared" si="0"/>
        <v>4</v>
      </c>
      <c r="D93" s="23" t="s">
        <v>386</v>
      </c>
    </row>
    <row r="94" spans="3:4" ht="13.5">
      <c r="C94" s="46">
        <f t="shared" si="0"/>
        <v>1</v>
      </c>
      <c r="D94" s="23" t="s">
        <v>362</v>
      </c>
    </row>
    <row r="95" spans="3:4" ht="13.5">
      <c r="C95" s="46">
        <f t="shared" si="0"/>
        <v>1</v>
      </c>
      <c r="D95" s="23" t="s">
        <v>370</v>
      </c>
    </row>
    <row r="96" spans="3:4" ht="13.5">
      <c r="C96" s="46">
        <f t="shared" si="0"/>
        <v>1</v>
      </c>
      <c r="D96" s="23" t="s">
        <v>366</v>
      </c>
    </row>
    <row r="97" spans="3:4" ht="13.5">
      <c r="C97" s="46">
        <f t="shared" si="0"/>
        <v>1</v>
      </c>
      <c r="D97" s="23" t="s">
        <v>368</v>
      </c>
    </row>
    <row r="98" spans="3:4" ht="13.5">
      <c r="C98" s="46">
        <f t="shared" si="0"/>
        <v>2</v>
      </c>
      <c r="D98" s="23" t="s">
        <v>355</v>
      </c>
    </row>
    <row r="99" spans="3:4" ht="13.5">
      <c r="C99" s="46">
        <f t="shared" si="0"/>
        <v>1</v>
      </c>
      <c r="D99" s="23" t="s">
        <v>361</v>
      </c>
    </row>
    <row r="100" spans="3:4" ht="13.5">
      <c r="C100" s="46">
        <f t="shared" si="0"/>
        <v>1</v>
      </c>
      <c r="D100" s="23" t="s">
        <v>373</v>
      </c>
    </row>
    <row r="101" spans="3:4" ht="13.5">
      <c r="C101" s="46">
        <f t="shared" si="0"/>
        <v>2</v>
      </c>
      <c r="D101" s="26" t="s">
        <v>391</v>
      </c>
    </row>
    <row r="102" spans="3:4" ht="13.5">
      <c r="C102" s="46">
        <f t="shared" si="0"/>
        <v>4</v>
      </c>
      <c r="D102" s="23" t="s">
        <v>357</v>
      </c>
    </row>
    <row r="103" spans="3:4" ht="13.5">
      <c r="C103" s="46">
        <f t="shared" si="0"/>
        <v>1</v>
      </c>
      <c r="D103" s="23" t="s">
        <v>374</v>
      </c>
    </row>
    <row r="104" spans="3:4" ht="13.5">
      <c r="C104" s="46">
        <f t="shared" si="0"/>
        <v>4</v>
      </c>
      <c r="D104" s="26" t="s">
        <v>390</v>
      </c>
    </row>
    <row r="105" spans="3:4" ht="13.5">
      <c r="C105" s="46">
        <f t="shared" si="0"/>
        <v>1</v>
      </c>
      <c r="D105" s="26" t="s">
        <v>387</v>
      </c>
    </row>
    <row r="106" spans="3:4" ht="27">
      <c r="C106" s="46">
        <f t="shared" si="0"/>
        <v>1</v>
      </c>
      <c r="D106" s="79" t="s">
        <v>385</v>
      </c>
    </row>
    <row r="107" spans="3:4" ht="13.5">
      <c r="C107" s="46">
        <f t="shared" si="0"/>
        <v>6</v>
      </c>
      <c r="D107" s="26" t="s">
        <v>388</v>
      </c>
    </row>
    <row r="108" spans="3:4" ht="13.5">
      <c r="C108" s="46">
        <f t="shared" si="0"/>
        <v>1</v>
      </c>
      <c r="D108" s="23" t="s">
        <v>363</v>
      </c>
    </row>
    <row r="109" spans="3:4" ht="13.5">
      <c r="C109" s="46">
        <f t="shared" si="0"/>
        <v>1</v>
      </c>
      <c r="D109" s="23" t="s">
        <v>392</v>
      </c>
    </row>
    <row r="110" spans="3:4" ht="13.5">
      <c r="C110" s="46">
        <f t="shared" si="0"/>
        <v>1</v>
      </c>
      <c r="D110" s="23" t="s">
        <v>422</v>
      </c>
    </row>
    <row r="111" spans="3:4" ht="13.5">
      <c r="C111" s="46">
        <f>COUNTIF($C$4:$F$81,D111)</f>
        <v>1</v>
      </c>
      <c r="D111" s="23" t="s">
        <v>375</v>
      </c>
    </row>
    <row r="112" spans="3:4" ht="13.5">
      <c r="C112" s="46">
        <f>COUNTIF($C$4:$F$81,D112)</f>
        <v>1</v>
      </c>
      <c r="D112" s="23" t="s">
        <v>369</v>
      </c>
    </row>
    <row r="113" spans="3:4" ht="13.5">
      <c r="C113" s="46">
        <f aca="true" t="shared" si="1" ref="C113:C120">COUNTIF($C$4:$F$81,D113)</f>
        <v>1</v>
      </c>
      <c r="D113" s="23" t="s">
        <v>359</v>
      </c>
    </row>
    <row r="114" spans="3:4" ht="13.5">
      <c r="C114" s="46">
        <f t="shared" si="1"/>
        <v>1</v>
      </c>
      <c r="D114" s="23" t="s">
        <v>376</v>
      </c>
    </row>
    <row r="115" spans="3:4" ht="13.5">
      <c r="C115" s="46">
        <f t="shared" si="1"/>
        <v>1</v>
      </c>
      <c r="D115" s="23" t="s">
        <v>432</v>
      </c>
    </row>
    <row r="116" spans="3:4" ht="13.5">
      <c r="C116" s="46">
        <f t="shared" si="1"/>
        <v>1</v>
      </c>
      <c r="D116" s="23" t="s">
        <v>372</v>
      </c>
    </row>
    <row r="117" spans="3:4" ht="13.5">
      <c r="C117" s="46">
        <f t="shared" si="1"/>
        <v>1</v>
      </c>
      <c r="D117" s="23" t="s">
        <v>377</v>
      </c>
    </row>
    <row r="118" spans="3:4" ht="13.5">
      <c r="C118" s="46">
        <f t="shared" si="1"/>
        <v>1</v>
      </c>
      <c r="D118" s="23" t="s">
        <v>367</v>
      </c>
    </row>
    <row r="119" spans="3:4" ht="13.5">
      <c r="C119" s="46">
        <f t="shared" si="1"/>
        <v>1</v>
      </c>
      <c r="D119" s="23" t="s">
        <v>371</v>
      </c>
    </row>
    <row r="120" spans="3:4" ht="13.5">
      <c r="C120" s="46">
        <f t="shared" si="1"/>
        <v>3</v>
      </c>
      <c r="D120" s="26" t="s">
        <v>389</v>
      </c>
    </row>
    <row r="121" spans="3:4" ht="13.5">
      <c r="C121" s="46">
        <f>COUNTIF($C$4:$F$81,D121)</f>
        <v>1</v>
      </c>
      <c r="D121" s="23" t="s">
        <v>382</v>
      </c>
    </row>
    <row r="122" spans="3:4" ht="13.5">
      <c r="C122" s="46">
        <f>COUNTIF($C$4:$F$81,D122)</f>
        <v>4</v>
      </c>
      <c r="D122" s="26" t="s">
        <v>380</v>
      </c>
    </row>
    <row r="123" spans="3:4" ht="13.5">
      <c r="C123" s="46">
        <f>COUNTIF($C$4:$F$81,D123)</f>
        <v>7</v>
      </c>
      <c r="D123" s="23" t="s">
        <v>520</v>
      </c>
    </row>
    <row r="124" spans="3:4" ht="13.5">
      <c r="C124" s="46">
        <f>COUNTIF($C$4:$F$81,D124)</f>
        <v>4</v>
      </c>
      <c r="D124" s="80" t="s">
        <v>521</v>
      </c>
    </row>
    <row r="125" spans="3:4" ht="13.5">
      <c r="C125" s="46">
        <f>COUNTIF($C$4:$F$81,D125)</f>
        <v>28</v>
      </c>
      <c r="D125" s="23" t="s">
        <v>56</v>
      </c>
    </row>
    <row r="126" ht="13.5">
      <c r="C126" s="78">
        <f>SUM(C89:C125)</f>
        <v>96</v>
      </c>
    </row>
  </sheetData>
  <sheetProtection/>
  <mergeCells count="2">
    <mergeCell ref="A1:A3"/>
    <mergeCell ref="C1: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us-jm14</dc:creator>
  <cp:keywords/>
  <dc:description/>
  <cp:lastModifiedBy>tshikai</cp:lastModifiedBy>
  <cp:lastPrinted>2013-03-07T06:10:26Z</cp:lastPrinted>
  <dcterms:created xsi:type="dcterms:W3CDTF">2013-02-20T03:01:52Z</dcterms:created>
  <dcterms:modified xsi:type="dcterms:W3CDTF">2013-04-03T06:25:33Z</dcterms:modified>
  <cp:category/>
  <cp:version/>
  <cp:contentType/>
  <cp:contentStatus/>
</cp:coreProperties>
</file>